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 Enterprise Monthly Financials to Email\"/>
    </mc:Choice>
  </mc:AlternateContent>
  <xr:revisionPtr revIDLastSave="0" documentId="8_{DCE424AC-7ED5-439A-8721-7AB350CC65FD}" xr6:coauthVersionLast="47" xr6:coauthVersionMax="47" xr10:uidLastSave="{00000000-0000-0000-0000-000000000000}"/>
  <bookViews>
    <workbookView xWindow="-108" yWindow="-108" windowWidth="23256" windowHeight="13176" xr2:uid="{8EF79BB7-A758-4530-AF18-083A5289E07D}"/>
  </bookViews>
  <sheets>
    <sheet name="Sheet1" sheetId="1" r:id="rId1"/>
  </sheets>
  <definedNames>
    <definedName name="_xlnm.Print_Titles" localSheetId="0">Sheet1!$A:$I,Sheet1!$1:$2</definedName>
    <definedName name="QB_COLUMN_290" localSheetId="0" hidden="1">Sheet1!$AE$1</definedName>
    <definedName name="QB_COLUMN_59201" localSheetId="0" hidden="1">Sheet1!$J$2</definedName>
    <definedName name="QB_COLUMN_59202" localSheetId="0" hidden="1">Sheet1!$N$2</definedName>
    <definedName name="QB_COLUMN_59203" localSheetId="0" hidden="1">Sheet1!$R$2</definedName>
    <definedName name="QB_COLUMN_59204" localSheetId="0" hidden="1">Sheet1!$V$2</definedName>
    <definedName name="QB_COLUMN_59205" localSheetId="0" hidden="1">Sheet1!$Z$2</definedName>
    <definedName name="QB_COLUMN_59300" localSheetId="0" hidden="1">Sheet1!$AE$2</definedName>
    <definedName name="QB_COLUMN_63620" localSheetId="0" hidden="1">Sheet1!$AG$2</definedName>
    <definedName name="QB_COLUMN_63621" localSheetId="0" hidden="1">Sheet1!$L$2</definedName>
    <definedName name="QB_COLUMN_63622" localSheetId="0" hidden="1">Sheet1!$P$2</definedName>
    <definedName name="QB_COLUMN_63623" localSheetId="0" hidden="1">Sheet1!$T$2</definedName>
    <definedName name="QB_COLUMN_63624" localSheetId="0" hidden="1">Sheet1!$X$2</definedName>
    <definedName name="QB_COLUMN_63625" localSheetId="0" hidden="1">Sheet1!$AB$2</definedName>
    <definedName name="QB_COLUMN_64430" localSheetId="0" hidden="1">Sheet1!$AH$2</definedName>
    <definedName name="QB_COLUMN_64431" localSheetId="0" hidden="1">Sheet1!$M$2</definedName>
    <definedName name="QB_COLUMN_64432" localSheetId="0" hidden="1">Sheet1!$Q$2</definedName>
    <definedName name="QB_COLUMN_64433" localSheetId="0" hidden="1">Sheet1!$U$2</definedName>
    <definedName name="QB_COLUMN_64434" localSheetId="0" hidden="1">Sheet1!$Y$2</definedName>
    <definedName name="QB_COLUMN_64435" localSheetId="0" hidden="1">Sheet1!$AC$2</definedName>
    <definedName name="QB_COLUMN_76211" localSheetId="0" hidden="1">Sheet1!$K$2</definedName>
    <definedName name="QB_COLUMN_76212" localSheetId="0" hidden="1">Sheet1!$O$2</definedName>
    <definedName name="QB_COLUMN_76213" localSheetId="0" hidden="1">Sheet1!$S$2</definedName>
    <definedName name="QB_COLUMN_76214" localSheetId="0" hidden="1">Sheet1!$W$2</definedName>
    <definedName name="QB_COLUMN_76215" localSheetId="0" hidden="1">Sheet1!$AA$2</definedName>
    <definedName name="QB_COLUMN_76310" localSheetId="0" hidden="1">Sheet1!$AF$2</definedName>
    <definedName name="QB_DATA_0" localSheetId="0" hidden="1">Sheet1!$8:$8,Sheet1!$9:$9,Sheet1!$12:$12,Sheet1!$13:$13,Sheet1!$14:$14,Sheet1!$15:$15,Sheet1!$16:$16,Sheet1!$17:$17,Sheet1!$18:$18,Sheet1!$23:$23,Sheet1!$31:$31,Sheet1!$32:$32,Sheet1!$33:$33,Sheet1!$36:$36,Sheet1!$42:$42,Sheet1!$43:$43</definedName>
    <definedName name="QB_DATA_1" localSheetId="0" hidden="1">Sheet1!$44:$44,Sheet1!$46:$46,Sheet1!$49:$49,Sheet1!$53:$53,Sheet1!$58:$58,Sheet1!$59:$59,Sheet1!$62:$62,Sheet1!$64:$64,Sheet1!$68:$68,Sheet1!$74:$74,Sheet1!$80:$80,Sheet1!$88:$88,Sheet1!$91:$91</definedName>
    <definedName name="QB_FORMULA_0" localSheetId="0" hidden="1">Sheet1!$L$8,Sheet1!$M$8,Sheet1!$P$8,Sheet1!$Q$8,Sheet1!$T$8,Sheet1!$U$8,Sheet1!$X$8,Sheet1!$Y$8,Sheet1!$AB$8,Sheet1!$AC$8,Sheet1!$AE$8,Sheet1!$AF$8,Sheet1!$AG$8,Sheet1!$AH$8,Sheet1!$AE$9,Sheet1!$J$10</definedName>
    <definedName name="QB_FORMULA_1" localSheetId="0" hidden="1">Sheet1!$K$10,Sheet1!$L$10,Sheet1!$M$10,Sheet1!$N$10,Sheet1!$O$10,Sheet1!$P$10,Sheet1!$Q$10,Sheet1!$R$10,Sheet1!$S$10,Sheet1!$T$10,Sheet1!$U$10,Sheet1!$V$10,Sheet1!$W$10,Sheet1!$X$10,Sheet1!$Y$10,Sheet1!$Z$10</definedName>
    <definedName name="QB_FORMULA_10" localSheetId="0" hidden="1">Sheet1!$V$20,Sheet1!$W$20,Sheet1!$X$20,Sheet1!$Y$20,Sheet1!$Z$20,Sheet1!$AA$20,Sheet1!$AB$20,Sheet1!$AC$20,Sheet1!$AE$20,Sheet1!$AF$20,Sheet1!$AG$20,Sheet1!$AH$20,Sheet1!$J$21,Sheet1!$K$21,Sheet1!$L$21,Sheet1!$M$21</definedName>
    <definedName name="QB_FORMULA_11" localSheetId="0" hidden="1">Sheet1!$N$21,Sheet1!$O$21,Sheet1!$P$21,Sheet1!$Q$21,Sheet1!$R$21,Sheet1!$S$21,Sheet1!$T$21,Sheet1!$U$21,Sheet1!$V$21,Sheet1!$W$21,Sheet1!$X$21,Sheet1!$Y$21,Sheet1!$Z$21,Sheet1!$AA$21,Sheet1!$AB$21,Sheet1!$AC$21</definedName>
    <definedName name="QB_FORMULA_12" localSheetId="0" hidden="1">Sheet1!$AE$21,Sheet1!$AF$21,Sheet1!$AG$21,Sheet1!$AH$21,Sheet1!$L$23,Sheet1!$M$23,Sheet1!$P$23,Sheet1!$Q$23,Sheet1!$T$23,Sheet1!$U$23,Sheet1!$X$23,Sheet1!$Y$23,Sheet1!$AB$23,Sheet1!$AC$23,Sheet1!$AE$23,Sheet1!$AF$23</definedName>
    <definedName name="QB_FORMULA_13" localSheetId="0" hidden="1">Sheet1!$AG$23,Sheet1!$AH$23,Sheet1!$J$24,Sheet1!$K$24,Sheet1!$L$24,Sheet1!$M$24,Sheet1!$N$24,Sheet1!$O$24,Sheet1!$P$24,Sheet1!$Q$24,Sheet1!$R$24,Sheet1!$S$24,Sheet1!$T$24,Sheet1!$U$24,Sheet1!$V$24,Sheet1!$W$24</definedName>
    <definedName name="QB_FORMULA_14" localSheetId="0" hidden="1">Sheet1!$X$24,Sheet1!$Y$24,Sheet1!$Z$24,Sheet1!$AA$24,Sheet1!$AB$24,Sheet1!$AC$24,Sheet1!$AE$24,Sheet1!$AF$24,Sheet1!$AG$24,Sheet1!$AH$24,Sheet1!$J$25,Sheet1!$K$25,Sheet1!$L$25,Sheet1!$M$25,Sheet1!$N$25,Sheet1!$O$25</definedName>
    <definedName name="QB_FORMULA_15" localSheetId="0" hidden="1">Sheet1!$P$25,Sheet1!$Q$25,Sheet1!$R$25,Sheet1!$S$25,Sheet1!$T$25,Sheet1!$U$25,Sheet1!$V$25,Sheet1!$W$25,Sheet1!$X$25,Sheet1!$Y$25,Sheet1!$Z$25,Sheet1!$AA$25,Sheet1!$AB$25,Sheet1!$AC$25,Sheet1!$AE$25,Sheet1!$AF$25</definedName>
    <definedName name="QB_FORMULA_16" localSheetId="0" hidden="1">Sheet1!$AG$25,Sheet1!$AH$25,Sheet1!$J$26,Sheet1!$K$26,Sheet1!$L$26,Sheet1!$M$26,Sheet1!$N$26,Sheet1!$O$26,Sheet1!$P$26,Sheet1!$Q$26,Sheet1!$R$26,Sheet1!$S$26,Sheet1!$T$26,Sheet1!$U$26,Sheet1!$V$26,Sheet1!$W$26</definedName>
    <definedName name="QB_FORMULA_17" localSheetId="0" hidden="1">Sheet1!$X$26,Sheet1!$Y$26,Sheet1!$Z$26,Sheet1!$AA$26,Sheet1!$AB$26,Sheet1!$AC$26,Sheet1!$AE$26,Sheet1!$AF$26,Sheet1!$AG$26,Sheet1!$AH$26,Sheet1!$L$31,Sheet1!$M$31,Sheet1!$P$31,Sheet1!$Q$31,Sheet1!$T$31,Sheet1!$U$31</definedName>
    <definedName name="QB_FORMULA_18" localSheetId="0" hidden="1">Sheet1!$X$31,Sheet1!$Y$31,Sheet1!$AB$31,Sheet1!$AC$31,Sheet1!$AE$31,Sheet1!$AF$31,Sheet1!$AG$31,Sheet1!$AH$31,Sheet1!$L$32,Sheet1!$M$32,Sheet1!$P$32,Sheet1!$Q$32,Sheet1!$T$32,Sheet1!$U$32,Sheet1!$X$32,Sheet1!$Y$32</definedName>
    <definedName name="QB_FORMULA_19" localSheetId="0" hidden="1">Sheet1!$AB$32,Sheet1!$AC$32,Sheet1!$AE$32,Sheet1!$AF$32,Sheet1!$AG$32,Sheet1!$AH$32,Sheet1!$L$33,Sheet1!$M$33,Sheet1!$P$33,Sheet1!$Q$33,Sheet1!$T$33,Sheet1!$U$33,Sheet1!$X$33,Sheet1!$Y$33,Sheet1!$AB$33,Sheet1!$AC$33</definedName>
    <definedName name="QB_FORMULA_2" localSheetId="0" hidden="1">Sheet1!$AA$10,Sheet1!$AB$10,Sheet1!$AC$10,Sheet1!$AE$10,Sheet1!$AF$10,Sheet1!$AG$10,Sheet1!$AH$10,Sheet1!$L$12,Sheet1!$M$12,Sheet1!$P$12,Sheet1!$Q$12,Sheet1!$T$12,Sheet1!$U$12,Sheet1!$X$12,Sheet1!$Y$12,Sheet1!$AB$12</definedName>
    <definedName name="QB_FORMULA_20" localSheetId="0" hidden="1">Sheet1!$AE$33,Sheet1!$AF$33,Sheet1!$AG$33,Sheet1!$AH$33,Sheet1!$J$34,Sheet1!$K$34,Sheet1!$L$34,Sheet1!$M$34,Sheet1!$N$34,Sheet1!$O$34,Sheet1!$P$34,Sheet1!$Q$34,Sheet1!$R$34,Sheet1!$S$34,Sheet1!$T$34,Sheet1!$U$34</definedName>
    <definedName name="QB_FORMULA_21" localSheetId="0" hidden="1">Sheet1!$V$34,Sheet1!$W$34,Sheet1!$X$34,Sheet1!$Y$34,Sheet1!$Z$34,Sheet1!$AA$34,Sheet1!$AB$34,Sheet1!$AC$34,Sheet1!$AE$34,Sheet1!$AF$34,Sheet1!$AG$34,Sheet1!$AH$34,Sheet1!$L$36,Sheet1!$M$36,Sheet1!$P$36,Sheet1!$Q$36</definedName>
    <definedName name="QB_FORMULA_22" localSheetId="0" hidden="1">Sheet1!$T$36,Sheet1!$U$36,Sheet1!$X$36,Sheet1!$Y$36,Sheet1!$AB$36,Sheet1!$AC$36,Sheet1!$AE$36,Sheet1!$AF$36,Sheet1!$AG$36,Sheet1!$AH$36,Sheet1!$J$37,Sheet1!$K$37,Sheet1!$L$37,Sheet1!$M$37,Sheet1!$N$37,Sheet1!$O$37</definedName>
    <definedName name="QB_FORMULA_23" localSheetId="0" hidden="1">Sheet1!$P$37,Sheet1!$Q$37,Sheet1!$R$37,Sheet1!$S$37,Sheet1!$T$37,Sheet1!$U$37,Sheet1!$V$37,Sheet1!$W$37,Sheet1!$X$37,Sheet1!$Y$37,Sheet1!$Z$37,Sheet1!$AA$37,Sheet1!$AB$37,Sheet1!$AC$37,Sheet1!$AE$37,Sheet1!$AF$37</definedName>
    <definedName name="QB_FORMULA_24" localSheetId="0" hidden="1">Sheet1!$AG$37,Sheet1!$AH$37,Sheet1!$J$38,Sheet1!$K$38,Sheet1!$L$38,Sheet1!$M$38,Sheet1!$N$38,Sheet1!$O$38,Sheet1!$P$38,Sheet1!$Q$38,Sheet1!$R$38,Sheet1!$S$38,Sheet1!$T$38,Sheet1!$U$38,Sheet1!$V$38,Sheet1!$W$38</definedName>
    <definedName name="QB_FORMULA_25" localSheetId="0" hidden="1">Sheet1!$X$38,Sheet1!$Y$38,Sheet1!$Z$38,Sheet1!$AA$38,Sheet1!$AB$38,Sheet1!$AC$38,Sheet1!$AE$38,Sheet1!$AF$38,Sheet1!$AG$38,Sheet1!$AH$38,Sheet1!$L$42,Sheet1!$M$42,Sheet1!$P$42,Sheet1!$Q$42,Sheet1!$T$42,Sheet1!$U$42</definedName>
    <definedName name="QB_FORMULA_26" localSheetId="0" hidden="1">Sheet1!$X$42,Sheet1!$Y$42,Sheet1!$AB$42,Sheet1!$AC$42,Sheet1!$AE$42,Sheet1!$AF$42,Sheet1!$AG$42,Sheet1!$AH$42,Sheet1!$L$43,Sheet1!$M$43,Sheet1!$P$43,Sheet1!$Q$43,Sheet1!$T$43,Sheet1!$U$43,Sheet1!$X$43,Sheet1!$Y$43</definedName>
    <definedName name="QB_FORMULA_27" localSheetId="0" hidden="1">Sheet1!$AB$43,Sheet1!$AC$43,Sheet1!$AE$43,Sheet1!$AF$43,Sheet1!$AG$43,Sheet1!$AH$43,Sheet1!$L$44,Sheet1!$M$44,Sheet1!$P$44,Sheet1!$Q$44,Sheet1!$T$44,Sheet1!$U$44,Sheet1!$X$44,Sheet1!$Y$44,Sheet1!$AB$44,Sheet1!$AC$44</definedName>
    <definedName name="QB_FORMULA_28" localSheetId="0" hidden="1">Sheet1!$AE$44,Sheet1!$AF$44,Sheet1!$AG$44,Sheet1!$AH$44,Sheet1!$J$45,Sheet1!$K$45,Sheet1!$L$45,Sheet1!$M$45,Sheet1!$N$45,Sheet1!$O$45,Sheet1!$P$45,Sheet1!$Q$45,Sheet1!$R$45,Sheet1!$S$45,Sheet1!$T$45,Sheet1!$U$45</definedName>
    <definedName name="QB_FORMULA_29" localSheetId="0" hidden="1">Sheet1!$V$45,Sheet1!$W$45,Sheet1!$X$45,Sheet1!$Y$45,Sheet1!$Z$45,Sheet1!$AA$45,Sheet1!$AB$45,Sheet1!$AC$45,Sheet1!$AE$45,Sheet1!$AF$45,Sheet1!$AG$45,Sheet1!$AH$45,Sheet1!$L$46,Sheet1!$M$46,Sheet1!$P$46,Sheet1!$Q$46</definedName>
    <definedName name="QB_FORMULA_3" localSheetId="0" hidden="1">Sheet1!$AC$12,Sheet1!$AE$12,Sheet1!$AF$12,Sheet1!$AG$12,Sheet1!$AH$12,Sheet1!$L$13,Sheet1!$M$13,Sheet1!$P$13,Sheet1!$Q$13,Sheet1!$T$13,Sheet1!$U$13,Sheet1!$X$13,Sheet1!$Y$13,Sheet1!$AB$13,Sheet1!$AC$13,Sheet1!$AE$13</definedName>
    <definedName name="QB_FORMULA_30" localSheetId="0" hidden="1">Sheet1!$T$46,Sheet1!$U$46,Sheet1!$X$46,Sheet1!$Y$46,Sheet1!$AB$46,Sheet1!$AC$46,Sheet1!$AE$46,Sheet1!$AF$46,Sheet1!$AG$46,Sheet1!$AH$46,Sheet1!$J$47,Sheet1!$K$47,Sheet1!$L$47,Sheet1!$M$47,Sheet1!$N$47,Sheet1!$O$47</definedName>
    <definedName name="QB_FORMULA_31" localSheetId="0" hidden="1">Sheet1!$P$47,Sheet1!$Q$47,Sheet1!$R$47,Sheet1!$S$47,Sheet1!$T$47,Sheet1!$U$47,Sheet1!$V$47,Sheet1!$W$47,Sheet1!$X$47,Sheet1!$Y$47,Sheet1!$Z$47,Sheet1!$AA$47,Sheet1!$AB$47,Sheet1!$AC$47,Sheet1!$AE$47,Sheet1!$AF$47</definedName>
    <definedName name="QB_FORMULA_32" localSheetId="0" hidden="1">Sheet1!$AG$47,Sheet1!$AH$47,Sheet1!$L$49,Sheet1!$M$49,Sheet1!$P$49,Sheet1!$Q$49,Sheet1!$T$49,Sheet1!$U$49,Sheet1!$X$49,Sheet1!$Y$49,Sheet1!$AB$49,Sheet1!$AC$49,Sheet1!$AE$49,Sheet1!$AF$49,Sheet1!$AG$49,Sheet1!$AH$49</definedName>
    <definedName name="QB_FORMULA_33" localSheetId="0" hidden="1">Sheet1!$J$50,Sheet1!$K$50,Sheet1!$L$50,Sheet1!$M$50,Sheet1!$N$50,Sheet1!$O$50,Sheet1!$P$50,Sheet1!$Q$50,Sheet1!$R$50,Sheet1!$S$50,Sheet1!$T$50,Sheet1!$U$50,Sheet1!$V$50,Sheet1!$W$50,Sheet1!$X$50,Sheet1!$Y$50</definedName>
    <definedName name="QB_FORMULA_34" localSheetId="0" hidden="1">Sheet1!$Z$50,Sheet1!$AA$50,Sheet1!$AB$50,Sheet1!$AC$50,Sheet1!$AE$50,Sheet1!$AF$50,Sheet1!$AG$50,Sheet1!$AH$50,Sheet1!$J$51,Sheet1!$K$51,Sheet1!$L$51,Sheet1!$M$51,Sheet1!$N$51,Sheet1!$O$51,Sheet1!$P$51,Sheet1!$Q$51</definedName>
    <definedName name="QB_FORMULA_35" localSheetId="0" hidden="1">Sheet1!$R$51,Sheet1!$S$51,Sheet1!$T$51,Sheet1!$U$51,Sheet1!$V$51,Sheet1!$W$51,Sheet1!$X$51,Sheet1!$Y$51,Sheet1!$Z$51,Sheet1!$AA$51,Sheet1!$AB$51,Sheet1!$AC$51,Sheet1!$AE$51,Sheet1!$AF$51,Sheet1!$AG$51,Sheet1!$AH$51</definedName>
    <definedName name="QB_FORMULA_36" localSheetId="0" hidden="1">Sheet1!$L$53,Sheet1!$M$53,Sheet1!$P$53,Sheet1!$Q$53,Sheet1!$T$53,Sheet1!$U$53,Sheet1!$X$53,Sheet1!$Y$53,Sheet1!$AB$53,Sheet1!$AC$53,Sheet1!$AE$53,Sheet1!$AF$53,Sheet1!$AG$53,Sheet1!$AH$53,Sheet1!$J$54,Sheet1!$K$54</definedName>
    <definedName name="QB_FORMULA_37" localSheetId="0" hidden="1">Sheet1!$L$54,Sheet1!$M$54,Sheet1!$N$54,Sheet1!$O$54,Sheet1!$P$54,Sheet1!$Q$54,Sheet1!$R$54,Sheet1!$S$54,Sheet1!$T$54,Sheet1!$U$54,Sheet1!$V$54,Sheet1!$W$54,Sheet1!$X$54,Sheet1!$Y$54,Sheet1!$Z$54,Sheet1!$AA$54</definedName>
    <definedName name="QB_FORMULA_38" localSheetId="0" hidden="1">Sheet1!$AB$54,Sheet1!$AC$54,Sheet1!$AE$54,Sheet1!$AF$54,Sheet1!$AG$54,Sheet1!$AH$54,Sheet1!$AE$58,Sheet1!$AE$59,Sheet1!$J$60,Sheet1!$N$60,Sheet1!$R$60,Sheet1!$V$60,Sheet1!$Z$60,Sheet1!$AE$60,Sheet1!$L$62,Sheet1!$M$62</definedName>
    <definedName name="QB_FORMULA_39" localSheetId="0" hidden="1">Sheet1!$P$62,Sheet1!$Q$62,Sheet1!$T$62,Sheet1!$U$62,Sheet1!$X$62,Sheet1!$Y$62,Sheet1!$AB$62,Sheet1!$AC$62,Sheet1!$AE$62,Sheet1!$AF$62,Sheet1!$AG$62,Sheet1!$AH$62,Sheet1!$J$63,Sheet1!$K$63,Sheet1!$L$63,Sheet1!$M$63</definedName>
    <definedName name="QB_FORMULA_4" localSheetId="0" hidden="1">Sheet1!$AF$13,Sheet1!$AG$13,Sheet1!$AH$13,Sheet1!$L$14,Sheet1!$M$14,Sheet1!$P$14,Sheet1!$Q$14,Sheet1!$T$14,Sheet1!$U$14,Sheet1!$X$14,Sheet1!$Y$14,Sheet1!$AB$14,Sheet1!$AC$14,Sheet1!$AE$14,Sheet1!$AF$14,Sheet1!$AG$14</definedName>
    <definedName name="QB_FORMULA_40" localSheetId="0" hidden="1">Sheet1!$N$63,Sheet1!$O$63,Sheet1!$P$63,Sheet1!$Q$63,Sheet1!$R$63,Sheet1!$S$63,Sheet1!$T$63,Sheet1!$U$63,Sheet1!$V$63,Sheet1!$W$63,Sheet1!$X$63,Sheet1!$Y$63,Sheet1!$Z$63,Sheet1!$AA$63,Sheet1!$AB$63,Sheet1!$AC$63</definedName>
    <definedName name="QB_FORMULA_41" localSheetId="0" hidden="1">Sheet1!$AE$63,Sheet1!$AF$63,Sheet1!$AG$63,Sheet1!$AH$63,Sheet1!$L$64,Sheet1!$M$64,Sheet1!$P$64,Sheet1!$Q$64,Sheet1!$T$64,Sheet1!$U$64,Sheet1!$X$64,Sheet1!$Y$64,Sheet1!$AB$64,Sheet1!$AC$64,Sheet1!$AE$64,Sheet1!$AF$64</definedName>
    <definedName name="QB_FORMULA_42" localSheetId="0" hidden="1">Sheet1!$AG$64,Sheet1!$AH$64,Sheet1!$J$65,Sheet1!$K$65,Sheet1!$L$65,Sheet1!$M$65,Sheet1!$N$65,Sheet1!$O$65,Sheet1!$P$65,Sheet1!$Q$65,Sheet1!$R$65,Sheet1!$S$65,Sheet1!$T$65,Sheet1!$U$65,Sheet1!$V$65,Sheet1!$W$65</definedName>
    <definedName name="QB_FORMULA_43" localSheetId="0" hidden="1">Sheet1!$X$65,Sheet1!$Y$65,Sheet1!$Z$65,Sheet1!$AA$65,Sheet1!$AB$65,Sheet1!$AC$65,Sheet1!$AE$65,Sheet1!$AF$65,Sheet1!$AG$65,Sheet1!$AH$65,Sheet1!$J$66,Sheet1!$K$66,Sheet1!$L$66,Sheet1!$M$66,Sheet1!$N$66,Sheet1!$O$66</definedName>
    <definedName name="QB_FORMULA_44" localSheetId="0" hidden="1">Sheet1!$P$66,Sheet1!$Q$66,Sheet1!$R$66,Sheet1!$S$66,Sheet1!$T$66,Sheet1!$U$66,Sheet1!$V$66,Sheet1!$W$66,Sheet1!$X$66,Sheet1!$Y$66,Sheet1!$Z$66,Sheet1!$AA$66,Sheet1!$AB$66,Sheet1!$AC$66,Sheet1!$AE$66,Sheet1!$AF$66</definedName>
    <definedName name="QB_FORMULA_45" localSheetId="0" hidden="1">Sheet1!$AG$66,Sheet1!$AH$66,Sheet1!$L$68,Sheet1!$M$68,Sheet1!$P$68,Sheet1!$Q$68,Sheet1!$T$68,Sheet1!$U$68,Sheet1!$X$68,Sheet1!$Y$68,Sheet1!$AB$68,Sheet1!$AC$68,Sheet1!$AE$68,Sheet1!$AF$68,Sheet1!$AG$68,Sheet1!$AH$68</definedName>
    <definedName name="QB_FORMULA_46" localSheetId="0" hidden="1">Sheet1!$J$69,Sheet1!$K$69,Sheet1!$L$69,Sheet1!$M$69,Sheet1!$N$69,Sheet1!$O$69,Sheet1!$P$69,Sheet1!$Q$69,Sheet1!$R$69,Sheet1!$S$69,Sheet1!$T$69,Sheet1!$U$69,Sheet1!$V$69,Sheet1!$W$69,Sheet1!$X$69,Sheet1!$Y$69</definedName>
    <definedName name="QB_FORMULA_47" localSheetId="0" hidden="1">Sheet1!$Z$69,Sheet1!$AA$69,Sheet1!$AB$69,Sheet1!$AC$69,Sheet1!$AE$69,Sheet1!$AF$69,Sheet1!$AG$69,Sheet1!$AH$69,Sheet1!$J$70,Sheet1!$K$70,Sheet1!$L$70,Sheet1!$M$70,Sheet1!$N$70,Sheet1!$O$70,Sheet1!$P$70,Sheet1!$Q$70</definedName>
    <definedName name="QB_FORMULA_48" localSheetId="0" hidden="1">Sheet1!$R$70,Sheet1!$S$70,Sheet1!$T$70,Sheet1!$U$70,Sheet1!$V$70,Sheet1!$W$70,Sheet1!$X$70,Sheet1!$Y$70,Sheet1!$Z$70,Sheet1!$AA$70,Sheet1!$AB$70,Sheet1!$AC$70,Sheet1!$AE$70,Sheet1!$AF$70,Sheet1!$AG$70,Sheet1!$AH$70</definedName>
    <definedName name="QB_FORMULA_49" localSheetId="0" hidden="1">Sheet1!$AE$74,Sheet1!$J$75,Sheet1!$N$75,Sheet1!$R$75,Sheet1!$V$75,Sheet1!$Z$75,Sheet1!$AE$75,Sheet1!$J$76,Sheet1!$N$76,Sheet1!$R$76,Sheet1!$V$76,Sheet1!$Z$76,Sheet1!$AE$76,Sheet1!$L$80,Sheet1!$M$80,Sheet1!$P$80</definedName>
    <definedName name="QB_FORMULA_5" localSheetId="0" hidden="1">Sheet1!$AH$14,Sheet1!$AE$15,Sheet1!$L$16,Sheet1!$M$16,Sheet1!$P$16,Sheet1!$Q$16,Sheet1!$T$16,Sheet1!$U$16,Sheet1!$X$16,Sheet1!$Y$16,Sheet1!$AB$16,Sheet1!$AC$16,Sheet1!$AE$16,Sheet1!$AF$16,Sheet1!$AG$16,Sheet1!$AH$16</definedName>
    <definedName name="QB_FORMULA_50" localSheetId="0" hidden="1">Sheet1!$Q$80,Sheet1!$T$80,Sheet1!$U$80,Sheet1!$X$80,Sheet1!$Y$80,Sheet1!$AB$80,Sheet1!$AC$80,Sheet1!$AE$80,Sheet1!$AF$80,Sheet1!$AG$80,Sheet1!$AH$80,Sheet1!$J$81,Sheet1!$K$81,Sheet1!$L$81,Sheet1!$M$81,Sheet1!$N$81</definedName>
    <definedName name="QB_FORMULA_51" localSheetId="0" hidden="1">Sheet1!$O$81,Sheet1!$P$81,Sheet1!$Q$81,Sheet1!$R$81,Sheet1!$S$81,Sheet1!$T$81,Sheet1!$U$81,Sheet1!$V$81,Sheet1!$W$81,Sheet1!$X$81,Sheet1!$Y$81,Sheet1!$Z$81,Sheet1!$AA$81,Sheet1!$AB$81,Sheet1!$AC$81,Sheet1!$AE$81</definedName>
    <definedName name="QB_FORMULA_52" localSheetId="0" hidden="1">Sheet1!$AF$81,Sheet1!$AG$81,Sheet1!$AH$81,Sheet1!$J$82,Sheet1!$K$82,Sheet1!$L$82,Sheet1!$M$82,Sheet1!$N$82,Sheet1!$O$82,Sheet1!$P$82,Sheet1!$Q$82,Sheet1!$R$82,Sheet1!$S$82,Sheet1!$T$82,Sheet1!$U$82,Sheet1!$V$82</definedName>
    <definedName name="QB_FORMULA_53" localSheetId="0" hidden="1">Sheet1!$W$82,Sheet1!$X$82,Sheet1!$Y$82,Sheet1!$Z$82,Sheet1!$AA$82,Sheet1!$AB$82,Sheet1!$AC$82,Sheet1!$AE$82,Sheet1!$AF$82,Sheet1!$AG$82,Sheet1!$AH$82,Sheet1!$J$83,Sheet1!$K$83,Sheet1!$L$83,Sheet1!$M$83,Sheet1!$N$83</definedName>
    <definedName name="QB_FORMULA_54" localSheetId="0" hidden="1">Sheet1!$O$83,Sheet1!$P$83,Sheet1!$Q$83,Sheet1!$R$83,Sheet1!$S$83,Sheet1!$T$83,Sheet1!$U$83,Sheet1!$V$83,Sheet1!$W$83,Sheet1!$X$83,Sheet1!$Y$83,Sheet1!$Z$83,Sheet1!$AA$83,Sheet1!$AB$83,Sheet1!$AC$83,Sheet1!$AE$83</definedName>
    <definedName name="QB_FORMULA_55" localSheetId="0" hidden="1">Sheet1!$AF$83,Sheet1!$AG$83,Sheet1!$AH$83,Sheet1!$J$84,Sheet1!$K$84,Sheet1!$L$84,Sheet1!$M$84,Sheet1!$N$84,Sheet1!$O$84,Sheet1!$P$84,Sheet1!$Q$84,Sheet1!$R$84,Sheet1!$S$84,Sheet1!$T$84,Sheet1!$U$84,Sheet1!$V$84</definedName>
    <definedName name="QB_FORMULA_56" localSheetId="0" hidden="1">Sheet1!$W$84,Sheet1!$X$84,Sheet1!$Y$84,Sheet1!$Z$84,Sheet1!$AA$84,Sheet1!$AB$84,Sheet1!$AC$84,Sheet1!$AE$84,Sheet1!$AF$84,Sheet1!$AG$84,Sheet1!$AH$84,Sheet1!$L$88,Sheet1!$M$88,Sheet1!$P$88,Sheet1!$Q$88,Sheet1!$T$88</definedName>
    <definedName name="QB_FORMULA_57" localSheetId="0" hidden="1">Sheet1!$U$88,Sheet1!$X$88,Sheet1!$Y$88,Sheet1!$AB$88,Sheet1!$AC$88,Sheet1!$AE$88,Sheet1!$AF$88,Sheet1!$AG$88,Sheet1!$AH$88,Sheet1!$J$89,Sheet1!$K$89,Sheet1!$L$89,Sheet1!$M$89,Sheet1!$N$89,Sheet1!$O$89,Sheet1!$P$89</definedName>
    <definedName name="QB_FORMULA_58" localSheetId="0" hidden="1">Sheet1!$Q$89,Sheet1!$R$89,Sheet1!$S$89,Sheet1!$T$89,Sheet1!$U$89,Sheet1!$V$89,Sheet1!$W$89,Sheet1!$X$89,Sheet1!$Y$89,Sheet1!$Z$89,Sheet1!$AA$89,Sheet1!$AB$89,Sheet1!$AC$89,Sheet1!$AE$89,Sheet1!$AF$89,Sheet1!$AG$89</definedName>
    <definedName name="QB_FORMULA_59" localSheetId="0" hidden="1">Sheet1!$AH$89,Sheet1!$L$91,Sheet1!$M$91,Sheet1!$P$91,Sheet1!$Q$91,Sheet1!$T$91,Sheet1!$U$91,Sheet1!$X$91,Sheet1!$Y$91,Sheet1!$AB$91,Sheet1!$AC$91,Sheet1!$AE$91,Sheet1!$AF$91,Sheet1!$AG$91,Sheet1!$AH$91,Sheet1!$J$92</definedName>
    <definedName name="QB_FORMULA_6" localSheetId="0" hidden="1">Sheet1!$L$17,Sheet1!$M$17,Sheet1!$P$17,Sheet1!$Q$17,Sheet1!$T$17,Sheet1!$U$17,Sheet1!$X$17,Sheet1!$Y$17,Sheet1!$AB$17,Sheet1!$AC$17,Sheet1!$AE$17,Sheet1!$AF$17,Sheet1!$AG$17,Sheet1!$AH$17,Sheet1!$L$18,Sheet1!$M$18</definedName>
    <definedName name="QB_FORMULA_60" localSheetId="0" hidden="1">Sheet1!$K$92,Sheet1!$L$92,Sheet1!$M$92,Sheet1!$N$92,Sheet1!$O$92,Sheet1!$P$92,Sheet1!$Q$92,Sheet1!$R$92,Sheet1!$S$92,Sheet1!$T$92,Sheet1!$U$92,Sheet1!$V$92,Sheet1!$W$92,Sheet1!$X$92,Sheet1!$Y$92,Sheet1!$Z$92</definedName>
    <definedName name="QB_FORMULA_61" localSheetId="0" hidden="1">Sheet1!$AA$92,Sheet1!$AB$92,Sheet1!$AC$92,Sheet1!$AE$92,Sheet1!$AF$92,Sheet1!$AG$92,Sheet1!$AH$92,Sheet1!$J$93,Sheet1!$K$93,Sheet1!$L$93,Sheet1!$M$93,Sheet1!$N$93,Sheet1!$O$93,Sheet1!$P$93,Sheet1!$Q$93,Sheet1!$R$93</definedName>
    <definedName name="QB_FORMULA_62" localSheetId="0" hidden="1">Sheet1!$S$93,Sheet1!$T$93,Sheet1!$U$93,Sheet1!$V$93,Sheet1!$W$93,Sheet1!$X$93,Sheet1!$Y$93,Sheet1!$Z$93,Sheet1!$AA$93,Sheet1!$AB$93,Sheet1!$AC$93,Sheet1!$AE$93,Sheet1!$AF$93,Sheet1!$AG$93,Sheet1!$AH$93,Sheet1!$J$94</definedName>
    <definedName name="QB_FORMULA_63" localSheetId="0" hidden="1">Sheet1!$K$94,Sheet1!$L$94,Sheet1!$M$94,Sheet1!$N$94,Sheet1!$O$94,Sheet1!$P$94,Sheet1!$Q$94,Sheet1!$R$94,Sheet1!$S$94,Sheet1!$T$94,Sheet1!$U$94,Sheet1!$V$94,Sheet1!$W$94,Sheet1!$X$94,Sheet1!$Y$94,Sheet1!$Z$94</definedName>
    <definedName name="QB_FORMULA_64" localSheetId="0" hidden="1">Sheet1!$AA$94,Sheet1!$AB$94,Sheet1!$AC$94,Sheet1!$AE$94,Sheet1!$AF$94,Sheet1!$AG$94,Sheet1!$AH$94,Sheet1!$J$95,Sheet1!$K$95,Sheet1!$L$95,Sheet1!$M$95,Sheet1!$N$95,Sheet1!$O$95,Sheet1!$P$95,Sheet1!$Q$95,Sheet1!$R$95</definedName>
    <definedName name="QB_FORMULA_65" localSheetId="0" hidden="1">Sheet1!$S$95,Sheet1!$T$95,Sheet1!$U$95,Sheet1!$V$95,Sheet1!$W$95,Sheet1!$X$95,Sheet1!$Y$95,Sheet1!$Z$95,Sheet1!$AA$95,Sheet1!$AB$95,Sheet1!$AC$95,Sheet1!$AE$95,Sheet1!$AF$95,Sheet1!$AG$95,Sheet1!$AH$95,Sheet1!$J$96</definedName>
    <definedName name="QB_FORMULA_66" localSheetId="0" hidden="1">Sheet1!$K$96,Sheet1!$L$96,Sheet1!$M$96,Sheet1!$N$96,Sheet1!$O$96,Sheet1!$P$96,Sheet1!$Q$96,Sheet1!$R$96,Sheet1!$S$96,Sheet1!$T$96,Sheet1!$U$96,Sheet1!$V$96,Sheet1!$W$96,Sheet1!$X$96,Sheet1!$Y$96,Sheet1!$Z$96</definedName>
    <definedName name="QB_FORMULA_67" localSheetId="0" hidden="1">Sheet1!$AA$96,Sheet1!$AB$96,Sheet1!$AC$96,Sheet1!$AE$96,Sheet1!$AF$96,Sheet1!$AG$96,Sheet1!$AH$96,Sheet1!$J$97,Sheet1!$K$97,Sheet1!$L$97,Sheet1!$M$97,Sheet1!$N$97,Sheet1!$O$97,Sheet1!$P$97,Sheet1!$Q$97,Sheet1!$R$97</definedName>
    <definedName name="QB_FORMULA_68" localSheetId="0" hidden="1">Sheet1!$S$97,Sheet1!$T$97,Sheet1!$U$97,Sheet1!$V$97,Sheet1!$W$97,Sheet1!$X$97,Sheet1!$Y$97,Sheet1!$Z$97,Sheet1!$AA$97,Sheet1!$AB$97,Sheet1!$AC$97,Sheet1!$AE$97,Sheet1!$AF$97,Sheet1!$AG$97,Sheet1!$AH$97</definedName>
    <definedName name="QB_FORMULA_7" localSheetId="0" hidden="1">Sheet1!$P$18,Sheet1!$Q$18,Sheet1!$T$18,Sheet1!$U$18,Sheet1!$X$18,Sheet1!$Y$18,Sheet1!$AB$18,Sheet1!$AC$18,Sheet1!$AE$18,Sheet1!$AF$18,Sheet1!$AG$18,Sheet1!$AH$18,Sheet1!$J$19,Sheet1!$K$19,Sheet1!$L$19,Sheet1!$M$19</definedName>
    <definedName name="QB_FORMULA_8" localSheetId="0" hidden="1">Sheet1!$N$19,Sheet1!$O$19,Sheet1!$P$19,Sheet1!$Q$19,Sheet1!$R$19,Sheet1!$S$19,Sheet1!$T$19,Sheet1!$U$19,Sheet1!$V$19,Sheet1!$W$19,Sheet1!$X$19,Sheet1!$Y$19,Sheet1!$Z$19,Sheet1!$AA$19,Sheet1!$AB$19,Sheet1!$AC$19</definedName>
    <definedName name="QB_FORMULA_9" localSheetId="0" hidden="1">Sheet1!$AE$19,Sheet1!$AF$19,Sheet1!$AG$19,Sheet1!$AH$19,Sheet1!$J$20,Sheet1!$K$20,Sheet1!$L$20,Sheet1!$M$20,Sheet1!$N$20,Sheet1!$O$20,Sheet1!$P$20,Sheet1!$Q$20,Sheet1!$R$20,Sheet1!$S$20,Sheet1!$T$20,Sheet1!$U$20</definedName>
    <definedName name="QB_ROW_100050" localSheetId="0" hidden="1">Sheet1!$F$6</definedName>
    <definedName name="QB_ROW_100350" localSheetId="0" hidden="1">Sheet1!$F$20</definedName>
    <definedName name="QB_ROW_101060" localSheetId="0" hidden="1">Sheet1!$G$7</definedName>
    <definedName name="QB_ROW_101360" localSheetId="0" hidden="1">Sheet1!$G$10</definedName>
    <definedName name="QB_ROW_102270" localSheetId="0" hidden="1">Sheet1!$H$8</definedName>
    <definedName name="QB_ROW_103270" localSheetId="0" hidden="1">Sheet1!$H$9</definedName>
    <definedName name="QB_ROW_104060" localSheetId="0" hidden="1">Sheet1!$G$11</definedName>
    <definedName name="QB_ROW_104360" localSheetId="0" hidden="1">Sheet1!$G$19</definedName>
    <definedName name="QB_ROW_105270" localSheetId="0" hidden="1">Sheet1!$H$12</definedName>
    <definedName name="QB_ROW_106270" localSheetId="0" hidden="1">Sheet1!$H$13</definedName>
    <definedName name="QB_ROW_108270" localSheetId="0" hidden="1">Sheet1!$H$14</definedName>
    <definedName name="QB_ROW_109270" localSheetId="0" hidden="1">Sheet1!$H$15</definedName>
    <definedName name="QB_ROW_110270" localSheetId="0" hidden="1">Sheet1!$H$17</definedName>
    <definedName name="QB_ROW_111270" localSheetId="0" hidden="1">Sheet1!$H$18</definedName>
    <definedName name="QB_ROW_112040" localSheetId="0" hidden="1">Sheet1!$E$22</definedName>
    <definedName name="QB_ROW_112340" localSheetId="0" hidden="1">Sheet1!$E$24</definedName>
    <definedName name="QB_ROW_113250" localSheetId="0" hidden="1">Sheet1!$F$23</definedName>
    <definedName name="QB_ROW_121040" localSheetId="0" hidden="1">Sheet1!$E$28</definedName>
    <definedName name="QB_ROW_121340" localSheetId="0" hidden="1">Sheet1!$E$70</definedName>
    <definedName name="QB_ROW_122050" localSheetId="0" hidden="1">Sheet1!$F$29</definedName>
    <definedName name="QB_ROW_122350" localSheetId="0" hidden="1">Sheet1!$F$38</definedName>
    <definedName name="QB_ROW_123060" localSheetId="0" hidden="1">Sheet1!$G$30</definedName>
    <definedName name="QB_ROW_123360" localSheetId="0" hidden="1">Sheet1!$G$34</definedName>
    <definedName name="QB_ROW_124270" localSheetId="0" hidden="1">Sheet1!$H$31</definedName>
    <definedName name="QB_ROW_125270" localSheetId="0" hidden="1">Sheet1!$H$33</definedName>
    <definedName name="QB_ROW_129060" localSheetId="0" hidden="1">Sheet1!$G$35</definedName>
    <definedName name="QB_ROW_129360" localSheetId="0" hidden="1">Sheet1!$G$37</definedName>
    <definedName name="QB_ROW_130270" localSheetId="0" hidden="1">Sheet1!$H$36</definedName>
    <definedName name="QB_ROW_132050" localSheetId="0" hidden="1">Sheet1!$F$39</definedName>
    <definedName name="QB_ROW_132350" localSheetId="0" hidden="1">Sheet1!$F$51</definedName>
    <definedName name="QB_ROW_13270" localSheetId="0" hidden="1">Sheet1!$H$32</definedName>
    <definedName name="QB_ROW_133060" localSheetId="0" hidden="1">Sheet1!$G$40</definedName>
    <definedName name="QB_ROW_133360" localSheetId="0" hidden="1">Sheet1!$G$47</definedName>
    <definedName name="QB_ROW_134070" localSheetId="0" hidden="1">Sheet1!$H$41</definedName>
    <definedName name="QB_ROW_134370" localSheetId="0" hidden="1">Sheet1!$H$45</definedName>
    <definedName name="QB_ROW_135280" localSheetId="0" hidden="1">Sheet1!$I$42</definedName>
    <definedName name="QB_ROW_136280" localSheetId="0" hidden="1">Sheet1!$I$43</definedName>
    <definedName name="QB_ROW_137060" localSheetId="0" hidden="1">Sheet1!$G$48</definedName>
    <definedName name="QB_ROW_137360" localSheetId="0" hidden="1">Sheet1!$G$50</definedName>
    <definedName name="QB_ROW_138370" localSheetId="0" hidden="1">Sheet1!$H$49</definedName>
    <definedName name="QB_ROW_140050" localSheetId="0" hidden="1">Sheet1!$F$52</definedName>
    <definedName name="QB_ROW_140350" localSheetId="0" hidden="1">Sheet1!$F$54</definedName>
    <definedName name="QB_ROW_146050" localSheetId="0" hidden="1">Sheet1!$F$55</definedName>
    <definedName name="QB_ROW_146350" localSheetId="0" hidden="1">Sheet1!$F$66</definedName>
    <definedName name="QB_ROW_147060" localSheetId="0" hidden="1">Sheet1!$G$56</definedName>
    <definedName name="QB_ROW_147360" localSheetId="0" hidden="1">Sheet1!$G$65</definedName>
    <definedName name="QB_ROW_148070" localSheetId="0" hidden="1">Sheet1!$H$57</definedName>
    <definedName name="QB_ROW_148280" localSheetId="0" hidden="1">Sheet1!$I$59</definedName>
    <definedName name="QB_ROW_148370" localSheetId="0" hidden="1">Sheet1!$H$60</definedName>
    <definedName name="QB_ROW_151280" localSheetId="0" hidden="1">Sheet1!$I$58</definedName>
    <definedName name="QB_ROW_152070" localSheetId="0" hidden="1">Sheet1!$H$61</definedName>
    <definedName name="QB_ROW_152370" localSheetId="0" hidden="1">Sheet1!$H$63</definedName>
    <definedName name="QB_ROW_153280" localSheetId="0" hidden="1">Sheet1!$I$62</definedName>
    <definedName name="QB_ROW_160050" localSheetId="0" hidden="1">Sheet1!$F$67</definedName>
    <definedName name="QB_ROW_160350" localSheetId="0" hidden="1">Sheet1!$F$69</definedName>
    <definedName name="QB_ROW_161260" localSheetId="0" hidden="1">Sheet1!$G$68</definedName>
    <definedName name="QB_ROW_162040" localSheetId="0" hidden="1">Sheet1!$E$71</definedName>
    <definedName name="QB_ROW_162340" localSheetId="0" hidden="1">Sheet1!$E$84</definedName>
    <definedName name="QB_ROW_163050" localSheetId="0" hidden="1">Sheet1!$F$72</definedName>
    <definedName name="QB_ROW_163350" localSheetId="0" hidden="1">Sheet1!$F$76</definedName>
    <definedName name="QB_ROW_164060" localSheetId="0" hidden="1">Sheet1!$G$73</definedName>
    <definedName name="QB_ROW_164360" localSheetId="0" hidden="1">Sheet1!$G$75</definedName>
    <definedName name="QB_ROW_165270" localSheetId="0" hidden="1">Sheet1!$H$74</definedName>
    <definedName name="QB_ROW_167050" localSheetId="0" hidden="1">Sheet1!$F$77</definedName>
    <definedName name="QB_ROW_167350" localSheetId="0" hidden="1">Sheet1!$F$83</definedName>
    <definedName name="QB_ROW_168060" localSheetId="0" hidden="1">Sheet1!$G$78</definedName>
    <definedName name="QB_ROW_168360" localSheetId="0" hidden="1">Sheet1!$G$82</definedName>
    <definedName name="QB_ROW_169070" localSheetId="0" hidden="1">Sheet1!$H$79</definedName>
    <definedName name="QB_ROW_169370" localSheetId="0" hidden="1">Sheet1!$H$81</definedName>
    <definedName name="QB_ROW_170280" localSheetId="0" hidden="1">Sheet1!$I$80</definedName>
    <definedName name="QB_ROW_171040" localSheetId="0" hidden="1">Sheet1!$E$85</definedName>
    <definedName name="QB_ROW_171340" localSheetId="0" hidden="1">Sheet1!$E$94</definedName>
    <definedName name="QB_ROW_172050" localSheetId="0" hidden="1">Sheet1!$F$86</definedName>
    <definedName name="QB_ROW_172350" localSheetId="0" hidden="1">Sheet1!$F$93</definedName>
    <definedName name="QB_ROW_173060" localSheetId="0" hidden="1">Sheet1!$G$87</definedName>
    <definedName name="QB_ROW_173360" localSheetId="0" hidden="1">Sheet1!$G$89</definedName>
    <definedName name="QB_ROW_174270" localSheetId="0" hidden="1">Sheet1!$H$88</definedName>
    <definedName name="QB_ROW_175060" localSheetId="0" hidden="1">Sheet1!$G$90</definedName>
    <definedName name="QB_ROW_175360" localSheetId="0" hidden="1">Sheet1!$G$92</definedName>
    <definedName name="QB_ROW_176270" localSheetId="0" hidden="1">Sheet1!$H$91</definedName>
    <definedName name="QB_ROW_18270" localSheetId="0" hidden="1">Sheet1!$H$46</definedName>
    <definedName name="QB_ROW_18301" localSheetId="0" hidden="1">Sheet1!$A$97</definedName>
    <definedName name="QB_ROW_19011" localSheetId="0" hidden="1">Sheet1!$B$3</definedName>
    <definedName name="QB_ROW_190270" localSheetId="0" hidden="1">Sheet1!$H$64</definedName>
    <definedName name="QB_ROW_19311" localSheetId="0" hidden="1">Sheet1!$B$96</definedName>
    <definedName name="QB_ROW_195270" localSheetId="0" hidden="1">Sheet1!$H$16</definedName>
    <definedName name="QB_ROW_197280" localSheetId="0" hidden="1">Sheet1!$I$44</definedName>
    <definedName name="QB_ROW_20031" localSheetId="0" hidden="1">Sheet1!$D$4</definedName>
    <definedName name="QB_ROW_20331" localSheetId="0" hidden="1">Sheet1!$D$25</definedName>
    <definedName name="QB_ROW_21031" localSheetId="0" hidden="1">Sheet1!$D$27</definedName>
    <definedName name="QB_ROW_21331" localSheetId="0" hidden="1">Sheet1!$D$95</definedName>
    <definedName name="QB_ROW_237260" localSheetId="0" hidden="1">Sheet1!$G$53</definedName>
    <definedName name="QB_ROW_86321" localSheetId="0" hidden="1">Sheet1!$C$26</definedName>
    <definedName name="QB_ROW_99040" localSheetId="0" hidden="1">Sheet1!$E$5</definedName>
    <definedName name="QB_ROW_99340" localSheetId="0" hidden="1">Sheet1!$E$21</definedName>
    <definedName name="QBCANSUPPORTUPDATE" localSheetId="0">TRUE</definedName>
    <definedName name="QBCOMPANYFILENAME" localSheetId="0">"C:\Users\Owner\Desktop\All Users Documents\Intuit\QuickBooks\Company Files\Enterprise Fund 2013.QBW"</definedName>
    <definedName name="QBENDDATE" localSheetId="0">20221130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6</definedName>
    <definedName name="QBREPORTCOMPANYID" localSheetId="0">"04ec8dd9fa014d1182f60d30867ff1fa"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9</definedName>
    <definedName name="QBSTARTDATE" localSheetId="0">20220701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92" i="1" l="1"/>
  <c r="AA92" i="1"/>
  <c r="Z92" i="1"/>
  <c r="AB92" i="1" s="1"/>
  <c r="W92" i="1"/>
  <c r="X92" i="1" s="1"/>
  <c r="V92" i="1"/>
  <c r="T92" i="1"/>
  <c r="S92" i="1"/>
  <c r="R92" i="1"/>
  <c r="U92" i="1" s="1"/>
  <c r="Q92" i="1"/>
  <c r="O92" i="1"/>
  <c r="N92" i="1"/>
  <c r="P92" i="1" s="1"/>
  <c r="K92" i="1"/>
  <c r="L92" i="1" s="1"/>
  <c r="J92" i="1"/>
  <c r="AE92" i="1" s="1"/>
  <c r="AG91" i="1"/>
  <c r="AF91" i="1"/>
  <c r="AE91" i="1"/>
  <c r="AH91" i="1" s="1"/>
  <c r="AC91" i="1"/>
  <c r="AB91" i="1"/>
  <c r="Y91" i="1"/>
  <c r="X91" i="1"/>
  <c r="U91" i="1"/>
  <c r="T91" i="1"/>
  <c r="Q91" i="1"/>
  <c r="P91" i="1"/>
  <c r="M91" i="1"/>
  <c r="L91" i="1"/>
  <c r="AA89" i="1"/>
  <c r="AA93" i="1" s="1"/>
  <c r="Z89" i="1"/>
  <c r="Z93" i="1" s="1"/>
  <c r="Y89" i="1"/>
  <c r="W89" i="1"/>
  <c r="V89" i="1"/>
  <c r="V93" i="1" s="1"/>
  <c r="S89" i="1"/>
  <c r="S93" i="1" s="1"/>
  <c r="R89" i="1"/>
  <c r="O89" i="1"/>
  <c r="AF89" i="1" s="1"/>
  <c r="N89" i="1"/>
  <c r="N93" i="1" s="1"/>
  <c r="M89" i="1"/>
  <c r="K89" i="1"/>
  <c r="J89" i="1"/>
  <c r="AE89" i="1" s="1"/>
  <c r="AG89" i="1" s="1"/>
  <c r="AF88" i="1"/>
  <c r="AH88" i="1" s="1"/>
  <c r="AE88" i="1"/>
  <c r="AC88" i="1"/>
  <c r="AB88" i="1"/>
  <c r="Y88" i="1"/>
  <c r="X88" i="1"/>
  <c r="U88" i="1"/>
  <c r="T88" i="1"/>
  <c r="Q88" i="1"/>
  <c r="P88" i="1"/>
  <c r="M88" i="1"/>
  <c r="L88" i="1"/>
  <c r="AA81" i="1"/>
  <c r="AC81" i="1" s="1"/>
  <c r="Z81" i="1"/>
  <c r="Z82" i="1" s="1"/>
  <c r="X81" i="1"/>
  <c r="W81" i="1"/>
  <c r="W82" i="1" s="1"/>
  <c r="V81" i="1"/>
  <c r="Y81" i="1" s="1"/>
  <c r="U81" i="1"/>
  <c r="S81" i="1"/>
  <c r="S82" i="1" s="1"/>
  <c r="R81" i="1"/>
  <c r="T81" i="1" s="1"/>
  <c r="O81" i="1"/>
  <c r="O82" i="1" s="1"/>
  <c r="N81" i="1"/>
  <c r="N82" i="1" s="1"/>
  <c r="L81" i="1"/>
  <c r="K81" i="1"/>
  <c r="K82" i="1" s="1"/>
  <c r="J81" i="1"/>
  <c r="M81" i="1" s="1"/>
  <c r="AH80" i="1"/>
  <c r="AF80" i="1"/>
  <c r="AE80" i="1"/>
  <c r="AG80" i="1" s="1"/>
  <c r="AC80" i="1"/>
  <c r="AB80" i="1"/>
  <c r="Y80" i="1"/>
  <c r="X80" i="1"/>
  <c r="U80" i="1"/>
  <c r="T80" i="1"/>
  <c r="Q80" i="1"/>
  <c r="P80" i="1"/>
  <c r="M80" i="1"/>
  <c r="L80" i="1"/>
  <c r="V76" i="1"/>
  <c r="R76" i="1"/>
  <c r="N76" i="1"/>
  <c r="J76" i="1"/>
  <c r="Z75" i="1"/>
  <c r="Z76" i="1" s="1"/>
  <c r="V75" i="1"/>
  <c r="R75" i="1"/>
  <c r="N75" i="1"/>
  <c r="AE75" i="1" s="1"/>
  <c r="J75" i="1"/>
  <c r="AE74" i="1"/>
  <c r="AF69" i="1"/>
  <c r="AA69" i="1"/>
  <c r="AB69" i="1" s="1"/>
  <c r="Z69" i="1"/>
  <c r="Y69" i="1"/>
  <c r="X69" i="1"/>
  <c r="W69" i="1"/>
  <c r="V69" i="1"/>
  <c r="S69" i="1"/>
  <c r="U69" i="1" s="1"/>
  <c r="R69" i="1"/>
  <c r="AE69" i="1" s="1"/>
  <c r="AG69" i="1" s="1"/>
  <c r="O69" i="1"/>
  <c r="P69" i="1" s="1"/>
  <c r="N69" i="1"/>
  <c r="M69" i="1"/>
  <c r="L69" i="1"/>
  <c r="K69" i="1"/>
  <c r="J69" i="1"/>
  <c r="AF68" i="1"/>
  <c r="AH68" i="1" s="1"/>
  <c r="AE68" i="1"/>
  <c r="AG68" i="1" s="1"/>
  <c r="AC68" i="1"/>
  <c r="AB68" i="1"/>
  <c r="Y68" i="1"/>
  <c r="X68" i="1"/>
  <c r="U68" i="1"/>
  <c r="T68" i="1"/>
  <c r="Q68" i="1"/>
  <c r="P68" i="1"/>
  <c r="M68" i="1"/>
  <c r="L68" i="1"/>
  <c r="AA65" i="1"/>
  <c r="AA66" i="1" s="1"/>
  <c r="Z65" i="1"/>
  <c r="AC65" i="1" s="1"/>
  <c r="O65" i="1"/>
  <c r="O66" i="1" s="1"/>
  <c r="N65" i="1"/>
  <c r="Q65" i="1" s="1"/>
  <c r="AH64" i="1"/>
  <c r="AG64" i="1"/>
  <c r="AF64" i="1"/>
  <c r="AE64" i="1"/>
  <c r="AC64" i="1"/>
  <c r="AB64" i="1"/>
  <c r="Y64" i="1"/>
  <c r="X64" i="1"/>
  <c r="U64" i="1"/>
  <c r="T64" i="1"/>
  <c r="Q64" i="1"/>
  <c r="P64" i="1"/>
  <c r="M64" i="1"/>
  <c r="L64" i="1"/>
  <c r="AC63" i="1"/>
  <c r="AB63" i="1"/>
  <c r="AA63" i="1"/>
  <c r="Z63" i="1"/>
  <c r="W63" i="1"/>
  <c r="W65" i="1" s="1"/>
  <c r="V63" i="1"/>
  <c r="X63" i="1" s="1"/>
  <c r="S63" i="1"/>
  <c r="T63" i="1" s="1"/>
  <c r="R63" i="1"/>
  <c r="Q63" i="1"/>
  <c r="P63" i="1"/>
  <c r="O63" i="1"/>
  <c r="N63" i="1"/>
  <c r="K63" i="1"/>
  <c r="AF63" i="1" s="1"/>
  <c r="AH63" i="1" s="1"/>
  <c r="J63" i="1"/>
  <c r="AE63" i="1" s="1"/>
  <c r="AF62" i="1"/>
  <c r="AG62" i="1" s="1"/>
  <c r="AE62" i="1"/>
  <c r="AC62" i="1"/>
  <c r="AB62" i="1"/>
  <c r="Y62" i="1"/>
  <c r="X62" i="1"/>
  <c r="U62" i="1"/>
  <c r="T62" i="1"/>
  <c r="Q62" i="1"/>
  <c r="P62" i="1"/>
  <c r="M62" i="1"/>
  <c r="L62" i="1"/>
  <c r="Z60" i="1"/>
  <c r="V60" i="1"/>
  <c r="R60" i="1"/>
  <c r="R65" i="1" s="1"/>
  <c r="N60" i="1"/>
  <c r="J60" i="1"/>
  <c r="AE59" i="1"/>
  <c r="AE58" i="1"/>
  <c r="AA54" i="1"/>
  <c r="Z54" i="1"/>
  <c r="AC54" i="1" s="1"/>
  <c r="W54" i="1"/>
  <c r="Y54" i="1" s="1"/>
  <c r="V54" i="1"/>
  <c r="X54" i="1" s="1"/>
  <c r="U54" i="1"/>
  <c r="T54" i="1"/>
  <c r="S54" i="1"/>
  <c r="R54" i="1"/>
  <c r="O54" i="1"/>
  <c r="N54" i="1"/>
  <c r="Q54" i="1" s="1"/>
  <c r="K54" i="1"/>
  <c r="M54" i="1" s="1"/>
  <c r="J54" i="1"/>
  <c r="AE54" i="1" s="1"/>
  <c r="AH53" i="1"/>
  <c r="AG53" i="1"/>
  <c r="AF53" i="1"/>
  <c r="AE53" i="1"/>
  <c r="AC53" i="1"/>
  <c r="AB53" i="1"/>
  <c r="Y53" i="1"/>
  <c r="X53" i="1"/>
  <c r="U53" i="1"/>
  <c r="T53" i="1"/>
  <c r="Q53" i="1"/>
  <c r="P53" i="1"/>
  <c r="M53" i="1"/>
  <c r="L53" i="1"/>
  <c r="AC50" i="1"/>
  <c r="AB50" i="1"/>
  <c r="AA50" i="1"/>
  <c r="Z50" i="1"/>
  <c r="W50" i="1"/>
  <c r="Y50" i="1" s="1"/>
  <c r="V50" i="1"/>
  <c r="X50" i="1" s="1"/>
  <c r="S50" i="1"/>
  <c r="T50" i="1" s="1"/>
  <c r="R50" i="1"/>
  <c r="Q50" i="1"/>
  <c r="P50" i="1"/>
  <c r="O50" i="1"/>
  <c r="N50" i="1"/>
  <c r="K50" i="1"/>
  <c r="AF50" i="1" s="1"/>
  <c r="J50" i="1"/>
  <c r="AE50" i="1" s="1"/>
  <c r="AG50" i="1" s="1"/>
  <c r="AF49" i="1"/>
  <c r="AG49" i="1" s="1"/>
  <c r="AE49" i="1"/>
  <c r="AC49" i="1"/>
  <c r="AB49" i="1"/>
  <c r="Y49" i="1"/>
  <c r="X49" i="1"/>
  <c r="U49" i="1"/>
  <c r="T49" i="1"/>
  <c r="Q49" i="1"/>
  <c r="P49" i="1"/>
  <c r="M49" i="1"/>
  <c r="L49" i="1"/>
  <c r="S47" i="1"/>
  <c r="S51" i="1" s="1"/>
  <c r="R47" i="1"/>
  <c r="U47" i="1" s="1"/>
  <c r="AF46" i="1"/>
  <c r="AE46" i="1"/>
  <c r="AH46" i="1" s="1"/>
  <c r="AC46" i="1"/>
  <c r="AB46" i="1"/>
  <c r="Y46" i="1"/>
  <c r="X46" i="1"/>
  <c r="U46" i="1"/>
  <c r="T46" i="1"/>
  <c r="Q46" i="1"/>
  <c r="P46" i="1"/>
  <c r="M46" i="1"/>
  <c r="L46" i="1"/>
  <c r="AA45" i="1"/>
  <c r="AA47" i="1" s="1"/>
  <c r="Z45" i="1"/>
  <c r="Z47" i="1" s="1"/>
  <c r="W45" i="1"/>
  <c r="X45" i="1" s="1"/>
  <c r="V45" i="1"/>
  <c r="V47" i="1" s="1"/>
  <c r="U45" i="1"/>
  <c r="T45" i="1"/>
  <c r="S45" i="1"/>
  <c r="R45" i="1"/>
  <c r="O45" i="1"/>
  <c r="O47" i="1" s="1"/>
  <c r="N45" i="1"/>
  <c r="N47" i="1" s="1"/>
  <c r="K45" i="1"/>
  <c r="L45" i="1" s="1"/>
  <c r="J45" i="1"/>
  <c r="J47" i="1" s="1"/>
  <c r="AH44" i="1"/>
  <c r="AG44" i="1"/>
  <c r="AF44" i="1"/>
  <c r="AE44" i="1"/>
  <c r="AC44" i="1"/>
  <c r="AB44" i="1"/>
  <c r="Y44" i="1"/>
  <c r="X44" i="1"/>
  <c r="U44" i="1"/>
  <c r="T44" i="1"/>
  <c r="Q44" i="1"/>
  <c r="P44" i="1"/>
  <c r="M44" i="1"/>
  <c r="L44" i="1"/>
  <c r="AF43" i="1"/>
  <c r="AH43" i="1" s="1"/>
  <c r="AE43" i="1"/>
  <c r="AG43" i="1" s="1"/>
  <c r="AC43" i="1"/>
  <c r="AB43" i="1"/>
  <c r="Y43" i="1"/>
  <c r="X43" i="1"/>
  <c r="U43" i="1"/>
  <c r="T43" i="1"/>
  <c r="Q43" i="1"/>
  <c r="P43" i="1"/>
  <c r="M43" i="1"/>
  <c r="L43" i="1"/>
  <c r="AF42" i="1"/>
  <c r="AH42" i="1" s="1"/>
  <c r="AE42" i="1"/>
  <c r="AG42" i="1" s="1"/>
  <c r="AC42" i="1"/>
  <c r="AB42" i="1"/>
  <c r="Y42" i="1"/>
  <c r="X42" i="1"/>
  <c r="U42" i="1"/>
  <c r="T42" i="1"/>
  <c r="Q42" i="1"/>
  <c r="P42" i="1"/>
  <c r="M42" i="1"/>
  <c r="L42" i="1"/>
  <c r="AA37" i="1"/>
  <c r="AA38" i="1" s="1"/>
  <c r="Z37" i="1"/>
  <c r="AC37" i="1" s="1"/>
  <c r="W37" i="1"/>
  <c r="Y37" i="1" s="1"/>
  <c r="V37" i="1"/>
  <c r="X37" i="1" s="1"/>
  <c r="U37" i="1"/>
  <c r="T37" i="1"/>
  <c r="S37" i="1"/>
  <c r="R37" i="1"/>
  <c r="O37" i="1"/>
  <c r="O38" i="1" s="1"/>
  <c r="N37" i="1"/>
  <c r="Q37" i="1" s="1"/>
  <c r="K37" i="1"/>
  <c r="M37" i="1" s="1"/>
  <c r="J37" i="1"/>
  <c r="AE37" i="1" s="1"/>
  <c r="AH36" i="1"/>
  <c r="AG36" i="1"/>
  <c r="AF36" i="1"/>
  <c r="AE36" i="1"/>
  <c r="AC36" i="1"/>
  <c r="AB36" i="1"/>
  <c r="Y36" i="1"/>
  <c r="X36" i="1"/>
  <c r="U36" i="1"/>
  <c r="T36" i="1"/>
  <c r="Q36" i="1"/>
  <c r="P36" i="1"/>
  <c r="M36" i="1"/>
  <c r="L36" i="1"/>
  <c r="AC34" i="1"/>
  <c r="AB34" i="1"/>
  <c r="AA34" i="1"/>
  <c r="Z34" i="1"/>
  <c r="W34" i="1"/>
  <c r="W38" i="1" s="1"/>
  <c r="V34" i="1"/>
  <c r="V38" i="1" s="1"/>
  <c r="S34" i="1"/>
  <c r="T34" i="1" s="1"/>
  <c r="R34" i="1"/>
  <c r="R38" i="1" s="1"/>
  <c r="Q34" i="1"/>
  <c r="P34" i="1"/>
  <c r="O34" i="1"/>
  <c r="N34" i="1"/>
  <c r="K34" i="1"/>
  <c r="AF34" i="1" s="1"/>
  <c r="J34" i="1"/>
  <c r="AE34" i="1" s="1"/>
  <c r="AG34" i="1" s="1"/>
  <c r="AF33" i="1"/>
  <c r="AH33" i="1" s="1"/>
  <c r="AE33" i="1"/>
  <c r="AG33" i="1" s="1"/>
  <c r="AC33" i="1"/>
  <c r="AB33" i="1"/>
  <c r="Y33" i="1"/>
  <c r="X33" i="1"/>
  <c r="U33" i="1"/>
  <c r="T33" i="1"/>
  <c r="Q33" i="1"/>
  <c r="P33" i="1"/>
  <c r="M33" i="1"/>
  <c r="L33" i="1"/>
  <c r="AF32" i="1"/>
  <c r="AE32" i="1"/>
  <c r="AH32" i="1" s="1"/>
  <c r="AC32" i="1"/>
  <c r="AB32" i="1"/>
  <c r="Y32" i="1"/>
  <c r="X32" i="1"/>
  <c r="U32" i="1"/>
  <c r="T32" i="1"/>
  <c r="Q32" i="1"/>
  <c r="P32" i="1"/>
  <c r="M32" i="1"/>
  <c r="L32" i="1"/>
  <c r="AH31" i="1"/>
  <c r="AG31" i="1"/>
  <c r="AF31" i="1"/>
  <c r="AE31" i="1"/>
  <c r="AC31" i="1"/>
  <c r="AB31" i="1"/>
  <c r="Y31" i="1"/>
  <c r="X31" i="1"/>
  <c r="U31" i="1"/>
  <c r="T31" i="1"/>
  <c r="Q31" i="1"/>
  <c r="P31" i="1"/>
  <c r="M31" i="1"/>
  <c r="L31" i="1"/>
  <c r="AC24" i="1"/>
  <c r="AB24" i="1"/>
  <c r="AA24" i="1"/>
  <c r="Z24" i="1"/>
  <c r="W24" i="1"/>
  <c r="V24" i="1"/>
  <c r="Y24" i="1" s="1"/>
  <c r="S24" i="1"/>
  <c r="U24" i="1" s="1"/>
  <c r="R24" i="1"/>
  <c r="T24" i="1" s="1"/>
  <c r="Q24" i="1"/>
  <c r="P24" i="1"/>
  <c r="O24" i="1"/>
  <c r="N24" i="1"/>
  <c r="K24" i="1"/>
  <c r="AF24" i="1" s="1"/>
  <c r="J24" i="1"/>
  <c r="M24" i="1" s="1"/>
  <c r="AF23" i="1"/>
  <c r="AH23" i="1" s="1"/>
  <c r="AE23" i="1"/>
  <c r="AG23" i="1" s="1"/>
  <c r="AC23" i="1"/>
  <c r="AB23" i="1"/>
  <c r="Y23" i="1"/>
  <c r="X23" i="1"/>
  <c r="U23" i="1"/>
  <c r="T23" i="1"/>
  <c r="Q23" i="1"/>
  <c r="P23" i="1"/>
  <c r="M23" i="1"/>
  <c r="L23" i="1"/>
  <c r="AA19" i="1"/>
  <c r="AC19" i="1" s="1"/>
  <c r="Z19" i="1"/>
  <c r="AB19" i="1" s="1"/>
  <c r="Y19" i="1"/>
  <c r="X19" i="1"/>
  <c r="W19" i="1"/>
  <c r="V19" i="1"/>
  <c r="S19" i="1"/>
  <c r="AF19" i="1" s="1"/>
  <c r="R19" i="1"/>
  <c r="T19" i="1" s="1"/>
  <c r="O19" i="1"/>
  <c r="Q19" i="1" s="1"/>
  <c r="N19" i="1"/>
  <c r="P19" i="1" s="1"/>
  <c r="M19" i="1"/>
  <c r="L19" i="1"/>
  <c r="K19" i="1"/>
  <c r="J19" i="1"/>
  <c r="AF18" i="1"/>
  <c r="AH18" i="1" s="1"/>
  <c r="AE18" i="1"/>
  <c r="AG18" i="1" s="1"/>
  <c r="AC18" i="1"/>
  <c r="AB18" i="1"/>
  <c r="Y18" i="1"/>
  <c r="X18" i="1"/>
  <c r="U18" i="1"/>
  <c r="T18" i="1"/>
  <c r="Q18" i="1"/>
  <c r="P18" i="1"/>
  <c r="M18" i="1"/>
  <c r="L18" i="1"/>
  <c r="AH17" i="1"/>
  <c r="AG17" i="1"/>
  <c r="AF17" i="1"/>
  <c r="AE17" i="1"/>
  <c r="AC17" i="1"/>
  <c r="AB17" i="1"/>
  <c r="Y17" i="1"/>
  <c r="X17" i="1"/>
  <c r="U17" i="1"/>
  <c r="T17" i="1"/>
  <c r="Q17" i="1"/>
  <c r="P17" i="1"/>
  <c r="M17" i="1"/>
  <c r="L17" i="1"/>
  <c r="AF16" i="1"/>
  <c r="AH16" i="1" s="1"/>
  <c r="AE16" i="1"/>
  <c r="AG16" i="1" s="1"/>
  <c r="AC16" i="1"/>
  <c r="AB16" i="1"/>
  <c r="Y16" i="1"/>
  <c r="X16" i="1"/>
  <c r="U16" i="1"/>
  <c r="T16" i="1"/>
  <c r="Q16" i="1"/>
  <c r="P16" i="1"/>
  <c r="M16" i="1"/>
  <c r="L16" i="1"/>
  <c r="AE15" i="1"/>
  <c r="AF14" i="1"/>
  <c r="AH14" i="1" s="1"/>
  <c r="AE14" i="1"/>
  <c r="AC14" i="1"/>
  <c r="AB14" i="1"/>
  <c r="Y14" i="1"/>
  <c r="X14" i="1"/>
  <c r="U14" i="1"/>
  <c r="T14" i="1"/>
  <c r="Q14" i="1"/>
  <c r="P14" i="1"/>
  <c r="M14" i="1"/>
  <c r="L14" i="1"/>
  <c r="AH13" i="1"/>
  <c r="AF13" i="1"/>
  <c r="AE13" i="1"/>
  <c r="AG13" i="1" s="1"/>
  <c r="AC13" i="1"/>
  <c r="AB13" i="1"/>
  <c r="Y13" i="1"/>
  <c r="X13" i="1"/>
  <c r="U13" i="1"/>
  <c r="T13" i="1"/>
  <c r="Q13" i="1"/>
  <c r="P13" i="1"/>
  <c r="M13" i="1"/>
  <c r="L13" i="1"/>
  <c r="AF12" i="1"/>
  <c r="AH12" i="1" s="1"/>
  <c r="AE12" i="1"/>
  <c r="AG12" i="1" s="1"/>
  <c r="AC12" i="1"/>
  <c r="AB12" i="1"/>
  <c r="Y12" i="1"/>
  <c r="X12" i="1"/>
  <c r="U12" i="1"/>
  <c r="T12" i="1"/>
  <c r="Q12" i="1"/>
  <c r="P12" i="1"/>
  <c r="M12" i="1"/>
  <c r="L12" i="1"/>
  <c r="AA10" i="1"/>
  <c r="AC10" i="1" s="1"/>
  <c r="Z10" i="1"/>
  <c r="Z20" i="1" s="1"/>
  <c r="Y10" i="1"/>
  <c r="W10" i="1"/>
  <c r="W20" i="1" s="1"/>
  <c r="V10" i="1"/>
  <c r="X10" i="1" s="1"/>
  <c r="S10" i="1"/>
  <c r="T10" i="1" s="1"/>
  <c r="R10" i="1"/>
  <c r="O10" i="1"/>
  <c r="Q10" i="1" s="1"/>
  <c r="N10" i="1"/>
  <c r="P10" i="1" s="1"/>
  <c r="M10" i="1"/>
  <c r="K10" i="1"/>
  <c r="K20" i="1" s="1"/>
  <c r="J10" i="1"/>
  <c r="L10" i="1" s="1"/>
  <c r="AE9" i="1"/>
  <c r="AH8" i="1"/>
  <c r="AG8" i="1"/>
  <c r="AF8" i="1"/>
  <c r="AE8" i="1"/>
  <c r="AC8" i="1"/>
  <c r="AB8" i="1"/>
  <c r="Y8" i="1"/>
  <c r="X8" i="1"/>
  <c r="U8" i="1"/>
  <c r="T8" i="1"/>
  <c r="Q8" i="1"/>
  <c r="P8" i="1"/>
  <c r="M8" i="1"/>
  <c r="L8" i="1"/>
  <c r="N51" i="1" l="1"/>
  <c r="P51" i="1" s="1"/>
  <c r="P47" i="1"/>
  <c r="AH50" i="1"/>
  <c r="N94" i="1"/>
  <c r="W21" i="1"/>
  <c r="AH89" i="1"/>
  <c r="U82" i="1"/>
  <c r="S83" i="1"/>
  <c r="AG54" i="1"/>
  <c r="U93" i="1"/>
  <c r="S94" i="1"/>
  <c r="O51" i="1"/>
  <c r="Q47" i="1"/>
  <c r="Z21" i="1"/>
  <c r="AH34" i="1"/>
  <c r="N84" i="1"/>
  <c r="V94" i="1"/>
  <c r="X38" i="1"/>
  <c r="AH24" i="1"/>
  <c r="O83" i="1"/>
  <c r="Q82" i="1"/>
  <c r="V51" i="1"/>
  <c r="Y82" i="1"/>
  <c r="W83" i="1"/>
  <c r="K21" i="1"/>
  <c r="AC38" i="1"/>
  <c r="N83" i="1"/>
  <c r="P82" i="1"/>
  <c r="Y38" i="1"/>
  <c r="Z51" i="1"/>
  <c r="AB47" i="1"/>
  <c r="R66" i="1"/>
  <c r="W66" i="1"/>
  <c r="Z83" i="1"/>
  <c r="AB93" i="1"/>
  <c r="Z94" i="1"/>
  <c r="AA51" i="1"/>
  <c r="AC51" i="1" s="1"/>
  <c r="AC47" i="1"/>
  <c r="AH69" i="1"/>
  <c r="AC93" i="1"/>
  <c r="AA94" i="1"/>
  <c r="AC94" i="1" s="1"/>
  <c r="J51" i="1"/>
  <c r="L47" i="1"/>
  <c r="AE47" i="1"/>
  <c r="M82" i="1"/>
  <c r="K83" i="1"/>
  <c r="AF82" i="1"/>
  <c r="O70" i="1"/>
  <c r="Q38" i="1"/>
  <c r="U51" i="1"/>
  <c r="AG63" i="1"/>
  <c r="S20" i="1"/>
  <c r="L34" i="1"/>
  <c r="P45" i="1"/>
  <c r="Q81" i="1"/>
  <c r="AB10" i="1"/>
  <c r="AE10" i="1"/>
  <c r="U34" i="1"/>
  <c r="AF37" i="1"/>
  <c r="AH37" i="1" s="1"/>
  <c r="S38" i="1"/>
  <c r="M45" i="1"/>
  <c r="Y45" i="1"/>
  <c r="K47" i="1"/>
  <c r="W47" i="1"/>
  <c r="X47" i="1" s="1"/>
  <c r="AH49" i="1"/>
  <c r="U50" i="1"/>
  <c r="AF54" i="1"/>
  <c r="AH54" i="1" s="1"/>
  <c r="AH62" i="1"/>
  <c r="U63" i="1"/>
  <c r="S65" i="1"/>
  <c r="Q69" i="1"/>
  <c r="AC69" i="1"/>
  <c r="L89" i="1"/>
  <c r="X89" i="1"/>
  <c r="J93" i="1"/>
  <c r="U10" i="1"/>
  <c r="J38" i="1"/>
  <c r="AB45" i="1"/>
  <c r="J65" i="1"/>
  <c r="M92" i="1"/>
  <c r="U19" i="1"/>
  <c r="M34" i="1"/>
  <c r="Y34" i="1"/>
  <c r="K38" i="1"/>
  <c r="Q45" i="1"/>
  <c r="AC45" i="1"/>
  <c r="M50" i="1"/>
  <c r="M63" i="1"/>
  <c r="Y63" i="1"/>
  <c r="K65" i="1"/>
  <c r="AE81" i="1"/>
  <c r="R82" i="1"/>
  <c r="P89" i="1"/>
  <c r="AB89" i="1"/>
  <c r="AF10" i="1"/>
  <c r="AH10" i="1" s="1"/>
  <c r="AE19" i="1"/>
  <c r="AG19" i="1" s="1"/>
  <c r="W93" i="1"/>
  <c r="X93" i="1" s="1"/>
  <c r="AB81" i="1"/>
  <c r="AE24" i="1"/>
  <c r="AG24" i="1" s="1"/>
  <c r="X34" i="1"/>
  <c r="J20" i="1"/>
  <c r="M20" i="1" s="1"/>
  <c r="V20" i="1"/>
  <c r="L37" i="1"/>
  <c r="AE45" i="1"/>
  <c r="AG45" i="1" s="1"/>
  <c r="L54" i="1"/>
  <c r="AE76" i="1"/>
  <c r="AF81" i="1"/>
  <c r="AH81" i="1" s="1"/>
  <c r="Q89" i="1"/>
  <c r="AC89" i="1"/>
  <c r="O93" i="1"/>
  <c r="AA82" i="1"/>
  <c r="AB82" i="1" s="1"/>
  <c r="P81" i="1"/>
  <c r="T69" i="1"/>
  <c r="Y92" i="1"/>
  <c r="AF45" i="1"/>
  <c r="N38" i="1"/>
  <c r="Z38" i="1"/>
  <c r="N66" i="1"/>
  <c r="P66" i="1" s="1"/>
  <c r="Z66" i="1"/>
  <c r="AB66" i="1" s="1"/>
  <c r="R20" i="1"/>
  <c r="L63" i="1"/>
  <c r="AG14" i="1"/>
  <c r="J82" i="1"/>
  <c r="V82" i="1"/>
  <c r="AG88" i="1"/>
  <c r="T89" i="1"/>
  <c r="R93" i="1"/>
  <c r="L50" i="1"/>
  <c r="V65" i="1"/>
  <c r="N20" i="1"/>
  <c r="L24" i="1"/>
  <c r="X24" i="1"/>
  <c r="AG32" i="1"/>
  <c r="P37" i="1"/>
  <c r="AB37" i="1"/>
  <c r="AG46" i="1"/>
  <c r="T47" i="1"/>
  <c r="R51" i="1"/>
  <c r="T51" i="1" s="1"/>
  <c r="P54" i="1"/>
  <c r="AB54" i="1"/>
  <c r="P65" i="1"/>
  <c r="AB65" i="1"/>
  <c r="U89" i="1"/>
  <c r="AF92" i="1"/>
  <c r="AH92" i="1" s="1"/>
  <c r="K93" i="1"/>
  <c r="O20" i="1"/>
  <c r="AA20" i="1"/>
  <c r="AB20" i="1" s="1"/>
  <c r="AE60" i="1"/>
  <c r="X94" i="1" l="1"/>
  <c r="T20" i="1"/>
  <c r="R21" i="1"/>
  <c r="M38" i="1"/>
  <c r="AF38" i="1"/>
  <c r="U38" i="1"/>
  <c r="AB51" i="1"/>
  <c r="W84" i="1"/>
  <c r="Q66" i="1"/>
  <c r="O21" i="1"/>
  <c r="Q20" i="1"/>
  <c r="AF93" i="1"/>
  <c r="K94" i="1"/>
  <c r="M93" i="1"/>
  <c r="AG37" i="1"/>
  <c r="P20" i="1"/>
  <c r="N21" i="1"/>
  <c r="U83" i="1"/>
  <c r="S84" i="1"/>
  <c r="K84" i="1"/>
  <c r="AF83" i="1"/>
  <c r="AC66" i="1"/>
  <c r="T82" i="1"/>
  <c r="R83" i="1"/>
  <c r="Z25" i="1"/>
  <c r="P84" i="1"/>
  <c r="U65" i="1"/>
  <c r="S66" i="1"/>
  <c r="U66" i="1" s="1"/>
  <c r="V66" i="1"/>
  <c r="Y66" i="1" s="1"/>
  <c r="X65" i="1"/>
  <c r="AG10" i="1"/>
  <c r="T93" i="1"/>
  <c r="R94" i="1"/>
  <c r="T94" i="1" s="1"/>
  <c r="AH45" i="1"/>
  <c r="AG81" i="1"/>
  <c r="AE65" i="1"/>
  <c r="AG65" i="1" s="1"/>
  <c r="L65" i="1"/>
  <c r="J66" i="1"/>
  <c r="AG47" i="1"/>
  <c r="AB83" i="1"/>
  <c r="P83" i="1"/>
  <c r="W25" i="1"/>
  <c r="W94" i="1"/>
  <c r="Y94" i="1" s="1"/>
  <c r="Y93" i="1"/>
  <c r="Z70" i="1"/>
  <c r="AB38" i="1"/>
  <c r="AB94" i="1"/>
  <c r="AH19" i="1"/>
  <c r="N70" i="1"/>
  <c r="P38" i="1"/>
  <c r="X20" i="1"/>
  <c r="V21" i="1"/>
  <c r="M65" i="1"/>
  <c r="K66" i="1"/>
  <c r="AF65" i="1"/>
  <c r="Z84" i="1"/>
  <c r="Y20" i="1"/>
  <c r="Q93" i="1"/>
  <c r="O94" i="1"/>
  <c r="Q94" i="1" s="1"/>
  <c r="AE38" i="1"/>
  <c r="AG38" i="1" s="1"/>
  <c r="J70" i="1"/>
  <c r="L38" i="1"/>
  <c r="L20" i="1"/>
  <c r="J21" i="1"/>
  <c r="AE20" i="1"/>
  <c r="AE51" i="1"/>
  <c r="O84" i="1"/>
  <c r="Q84" i="1" s="1"/>
  <c r="Q83" i="1"/>
  <c r="P94" i="1"/>
  <c r="X82" i="1"/>
  <c r="V83" i="1"/>
  <c r="Y47" i="1"/>
  <c r="W51" i="1"/>
  <c r="S21" i="1"/>
  <c r="U20" i="1"/>
  <c r="T38" i="1"/>
  <c r="Y65" i="1"/>
  <c r="AA70" i="1"/>
  <c r="Q51" i="1"/>
  <c r="P93" i="1"/>
  <c r="AA21" i="1"/>
  <c r="AC20" i="1"/>
  <c r="L82" i="1"/>
  <c r="J83" i="1"/>
  <c r="AE82" i="1"/>
  <c r="AG82" i="1" s="1"/>
  <c r="AC82" i="1"/>
  <c r="AA83" i="1"/>
  <c r="AE93" i="1"/>
  <c r="AG93" i="1" s="1"/>
  <c r="J94" i="1"/>
  <c r="L93" i="1"/>
  <c r="AF47" i="1"/>
  <c r="AH47" i="1" s="1"/>
  <c r="K51" i="1"/>
  <c r="K70" i="1" s="1"/>
  <c r="M47" i="1"/>
  <c r="AG92" i="1"/>
  <c r="R70" i="1"/>
  <c r="T65" i="1"/>
  <c r="K25" i="1"/>
  <c r="M21" i="1"/>
  <c r="U94" i="1"/>
  <c r="AF20" i="1"/>
  <c r="AH20" i="1" s="1"/>
  <c r="K95" i="1" l="1"/>
  <c r="M70" i="1"/>
  <c r="O25" i="1"/>
  <c r="Q21" i="1"/>
  <c r="X83" i="1"/>
  <c r="V84" i="1"/>
  <c r="X84" i="1" s="1"/>
  <c r="U84" i="1"/>
  <c r="Y83" i="1"/>
  <c r="AA25" i="1"/>
  <c r="AC21" i="1"/>
  <c r="AE66" i="1"/>
  <c r="AG66" i="1" s="1"/>
  <c r="L66" i="1"/>
  <c r="L83" i="1"/>
  <c r="AE83" i="1"/>
  <c r="AG83" i="1" s="1"/>
  <c r="J84" i="1"/>
  <c r="P70" i="1"/>
  <c r="N95" i="1"/>
  <c r="AH82" i="1"/>
  <c r="AB84" i="1"/>
  <c r="Q70" i="1"/>
  <c r="AH38" i="1"/>
  <c r="L94" i="1"/>
  <c r="AE94" i="1"/>
  <c r="AG94" i="1" s="1"/>
  <c r="L51" i="1"/>
  <c r="M66" i="1"/>
  <c r="AF66" i="1"/>
  <c r="T83" i="1"/>
  <c r="R84" i="1"/>
  <c r="T84" i="1" s="1"/>
  <c r="AF94" i="1"/>
  <c r="M94" i="1"/>
  <c r="Y51" i="1"/>
  <c r="W70" i="1"/>
  <c r="R95" i="1"/>
  <c r="Y84" i="1"/>
  <c r="AF51" i="1"/>
  <c r="AH51" i="1" s="1"/>
  <c r="M51" i="1"/>
  <c r="AB21" i="1"/>
  <c r="AA95" i="1"/>
  <c r="AC70" i="1"/>
  <c r="O95" i="1"/>
  <c r="Q95" i="1" s="1"/>
  <c r="X51" i="1"/>
  <c r="AF21" i="1"/>
  <c r="AG20" i="1"/>
  <c r="AH93" i="1"/>
  <c r="R25" i="1"/>
  <c r="T21" i="1"/>
  <c r="AH83" i="1"/>
  <c r="L70" i="1"/>
  <c r="J95" i="1"/>
  <c r="M83" i="1"/>
  <c r="N25" i="1"/>
  <c r="P21" i="1"/>
  <c r="AB70" i="1"/>
  <c r="Z95" i="1"/>
  <c r="AB95" i="1" s="1"/>
  <c r="S70" i="1"/>
  <c r="T70" i="1" s="1"/>
  <c r="Z26" i="1"/>
  <c r="AH65" i="1"/>
  <c r="AC83" i="1"/>
  <c r="AA84" i="1"/>
  <c r="AC84" i="1" s="1"/>
  <c r="S25" i="1"/>
  <c r="U21" i="1"/>
  <c r="J25" i="1"/>
  <c r="L21" i="1"/>
  <c r="AE21" i="1"/>
  <c r="AG21" i="1" s="1"/>
  <c r="V25" i="1"/>
  <c r="X21" i="1"/>
  <c r="Y21" i="1"/>
  <c r="K26" i="1"/>
  <c r="W26" i="1"/>
  <c r="X66" i="1"/>
  <c r="V70" i="1"/>
  <c r="M84" i="1"/>
  <c r="AF84" i="1"/>
  <c r="T66" i="1"/>
  <c r="AH21" i="1" l="1"/>
  <c r="AH94" i="1"/>
  <c r="P95" i="1"/>
  <c r="AA26" i="1"/>
  <c r="AC25" i="1"/>
  <c r="AC95" i="1"/>
  <c r="Z96" i="1"/>
  <c r="AB26" i="1"/>
  <c r="S95" i="1"/>
  <c r="U95" i="1" s="1"/>
  <c r="U70" i="1"/>
  <c r="X25" i="1"/>
  <c r="V26" i="1"/>
  <c r="X70" i="1"/>
  <c r="V95" i="1"/>
  <c r="X95" i="1" s="1"/>
  <c r="N26" i="1"/>
  <c r="P25" i="1"/>
  <c r="U25" i="1"/>
  <c r="S26" i="1"/>
  <c r="AE70" i="1"/>
  <c r="AH66" i="1"/>
  <c r="L84" i="1"/>
  <c r="AE84" i="1"/>
  <c r="AG84" i="1" s="1"/>
  <c r="Q25" i="1"/>
  <c r="O26" i="1"/>
  <c r="AF26" i="1" s="1"/>
  <c r="W95" i="1"/>
  <c r="Y70" i="1"/>
  <c r="L25" i="1"/>
  <c r="J26" i="1"/>
  <c r="AE25" i="1"/>
  <c r="W96" i="1"/>
  <c r="AE95" i="1"/>
  <c r="L95" i="1"/>
  <c r="Y25" i="1"/>
  <c r="AF25" i="1"/>
  <c r="AH25" i="1" s="1"/>
  <c r="T95" i="1"/>
  <c r="AG51" i="1"/>
  <c r="M95" i="1"/>
  <c r="T25" i="1"/>
  <c r="R26" i="1"/>
  <c r="M26" i="1"/>
  <c r="K96" i="1"/>
  <c r="M25" i="1"/>
  <c r="AB25" i="1"/>
  <c r="AF70" i="1"/>
  <c r="AH70" i="1" s="1"/>
  <c r="X26" i="1" l="1"/>
  <c r="V96" i="1"/>
  <c r="K97" i="1"/>
  <c r="Y26" i="1"/>
  <c r="AG70" i="1"/>
  <c r="W97" i="1"/>
  <c r="Y96" i="1"/>
  <c r="R96" i="1"/>
  <c r="T26" i="1"/>
  <c r="AH84" i="1"/>
  <c r="S96" i="1"/>
  <c r="U26" i="1"/>
  <c r="AE26" i="1"/>
  <c r="AG26" i="1" s="1"/>
  <c r="L26" i="1"/>
  <c r="J96" i="1"/>
  <c r="M96" i="1" s="1"/>
  <c r="Q26" i="1"/>
  <c r="O96" i="1"/>
  <c r="AG95" i="1"/>
  <c r="AB96" i="1"/>
  <c r="Z97" i="1"/>
  <c r="AG25" i="1"/>
  <c r="AC26" i="1"/>
  <c r="AA96" i="1"/>
  <c r="AF95" i="1"/>
  <c r="AH95" i="1" s="1"/>
  <c r="P26" i="1"/>
  <c r="N96" i="1"/>
  <c r="Y95" i="1"/>
  <c r="Y97" i="1" l="1"/>
  <c r="T96" i="1"/>
  <c r="R97" i="1"/>
  <c r="Q96" i="1"/>
  <c r="O97" i="1"/>
  <c r="P96" i="1"/>
  <c r="N97" i="1"/>
  <c r="P97" i="1" s="1"/>
  <c r="AE96" i="1"/>
  <c r="AG96" i="1" s="1"/>
  <c r="L96" i="1"/>
  <c r="J97" i="1"/>
  <c r="AF97" i="1"/>
  <c r="M97" i="1"/>
  <c r="AF96" i="1"/>
  <c r="X96" i="1"/>
  <c r="V97" i="1"/>
  <c r="X97" i="1" s="1"/>
  <c r="AC96" i="1"/>
  <c r="AA97" i="1"/>
  <c r="AC97" i="1" s="1"/>
  <c r="U96" i="1"/>
  <c r="S97" i="1"/>
  <c r="U97" i="1" s="1"/>
  <c r="AH26" i="1"/>
  <c r="Q97" i="1" l="1"/>
  <c r="AE97" i="1"/>
  <c r="AG97" i="1" s="1"/>
  <c r="L97" i="1"/>
  <c r="T97" i="1"/>
  <c r="AH96" i="1"/>
  <c r="AB97" i="1"/>
  <c r="AH97" i="1" l="1"/>
</calcChain>
</file>

<file path=xl/sharedStrings.xml><?xml version="1.0" encoding="utf-8"?>
<sst xmlns="http://schemas.openxmlformats.org/spreadsheetml/2006/main" count="120" uniqueCount="105">
  <si>
    <t>TOTAL</t>
  </si>
  <si>
    <t>Jul 22</t>
  </si>
  <si>
    <t>Budget</t>
  </si>
  <si>
    <t>$ Over Budget</t>
  </si>
  <si>
    <t>% of Budget</t>
  </si>
  <si>
    <t>Aug 22</t>
  </si>
  <si>
    <t>Sep 22</t>
  </si>
  <si>
    <t>Oct 22</t>
  </si>
  <si>
    <t>Nov 22</t>
  </si>
  <si>
    <t>Jul - Nov 22</t>
  </si>
  <si>
    <t>Ordinary Income/Expense</t>
  </si>
  <si>
    <t>Income</t>
  </si>
  <si>
    <t>34.0000 · Charges for Services</t>
  </si>
  <si>
    <t>34.4000 · Utilities/enterprise</t>
  </si>
  <si>
    <t>34.4100 · Sanitation</t>
  </si>
  <si>
    <t>34.4110 · Refuse collection charges</t>
  </si>
  <si>
    <t>34.4190 · Other charges</t>
  </si>
  <si>
    <t>Total 34.4100 · Sanitation</t>
  </si>
  <si>
    <t>34.4200 · Water/Sewerage</t>
  </si>
  <si>
    <t>34.4210 · Water charges</t>
  </si>
  <si>
    <t>34.4211 · Meter Maint fees</t>
  </si>
  <si>
    <t>34.4220 · Sewerage charges</t>
  </si>
  <si>
    <t>34.4222 · Sewer permit fees</t>
  </si>
  <si>
    <t>34.4223 · Irrigation Meter Fees</t>
  </si>
  <si>
    <t>34.4290 · Late &amp; reconnect fees</t>
  </si>
  <si>
    <t>34.4299 · Miscellaneous</t>
  </si>
  <si>
    <t>Total 34.4200 · Water/Sewerage</t>
  </si>
  <si>
    <t>Total 34.4000 · Utilities/enterprise</t>
  </si>
  <si>
    <t>Total 34.0000 · Charges for Services</t>
  </si>
  <si>
    <t>36.0000 · Investment Income</t>
  </si>
  <si>
    <t>36.1000 · Interest revenues</t>
  </si>
  <si>
    <t>Total 36.0000 · Investment Income</t>
  </si>
  <si>
    <t>Total Income</t>
  </si>
  <si>
    <t>Gross Profit</t>
  </si>
  <si>
    <t>Expense</t>
  </si>
  <si>
    <t>51. · Water Supply</t>
  </si>
  <si>
    <t>51.0000 · Personal Svcs and Emp. Benefit</t>
  </si>
  <si>
    <t>51.1000 · Personal Services-Salaries&amp;Wage</t>
  </si>
  <si>
    <t>51.1101 · Deputy City Clerk</t>
  </si>
  <si>
    <t>51.1102 · City Clerk Salary</t>
  </si>
  <si>
    <t>51.1107 · Maintenance salaries</t>
  </si>
  <si>
    <t>Total 51.1000 · Personal Services-Salaries&amp;Wage</t>
  </si>
  <si>
    <t>51.2000 · Personal Svcs Employee Benefit</t>
  </si>
  <si>
    <t>51.2200 · Social security contributions</t>
  </si>
  <si>
    <t>Total 51.2000 · Personal Svcs Employee Benefit</t>
  </si>
  <si>
    <t>Total 51.0000 · Personal Svcs and Emp. Benefit</t>
  </si>
  <si>
    <t>52.0000 · Purchased Services</t>
  </si>
  <si>
    <t>52.1000 · Purchased Prof. &amp; Tech. Service</t>
  </si>
  <si>
    <t>52.1200 · Professional</t>
  </si>
  <si>
    <t>52.1210 · Testing</t>
  </si>
  <si>
    <t>52.1211 · Utility protection service</t>
  </si>
  <si>
    <t>52.1212 · Accounting Services</t>
  </si>
  <si>
    <t>Total 52.1200 · Professional</t>
  </si>
  <si>
    <t>52.1300 · Other Services</t>
  </si>
  <si>
    <t>Total 52.1000 · Purchased Prof. &amp; Tech. Service</t>
  </si>
  <si>
    <t>52.2000 · Purchased property services</t>
  </si>
  <si>
    <t>52.2200 · Repairs and maintenance</t>
  </si>
  <si>
    <t>Total 52.2000 · Purchased property services</t>
  </si>
  <si>
    <t>Total 52.0000 · Purchased Services</t>
  </si>
  <si>
    <t>52.3000 · Other Purchased Services</t>
  </si>
  <si>
    <t>52.3857 · Toilet Rebate Program</t>
  </si>
  <si>
    <t>Total 52.3000 · Other Purchased Services</t>
  </si>
  <si>
    <t>53.0000 · Supplies</t>
  </si>
  <si>
    <t>53.1000 · Supplies</t>
  </si>
  <si>
    <t>53.1100 · General supplies and material</t>
  </si>
  <si>
    <t>53.1110 · Replacement meters and boxes</t>
  </si>
  <si>
    <t>53.1100 · General supplies and material - Other</t>
  </si>
  <si>
    <t>Total 53.1100 · General supplies and material</t>
  </si>
  <si>
    <t>53.1500 · Supplies/inventory for sale</t>
  </si>
  <si>
    <t>53.1510 · Water</t>
  </si>
  <si>
    <t>Total 53.1500 · Supplies/inventory for sale</t>
  </si>
  <si>
    <t>531705 · Bank Fees &amp; Charges</t>
  </si>
  <si>
    <t>Total 53.1000 · Supplies</t>
  </si>
  <si>
    <t>Total 53.0000 · Supplies</t>
  </si>
  <si>
    <t>56.0000 · Depreciation &amp; Amortization</t>
  </si>
  <si>
    <t>56.1000 · Depreciation</t>
  </si>
  <si>
    <t>Total 56.0000 · Depreciation &amp; Amortization</t>
  </si>
  <si>
    <t>Total 51. · Water Supply</t>
  </si>
  <si>
    <t>61 · Sewer Department</t>
  </si>
  <si>
    <t>62.0000 · Purchased Services</t>
  </si>
  <si>
    <t>62.3000 · Other Purchased Services</t>
  </si>
  <si>
    <t>62.3857 · Permit expense-sewer</t>
  </si>
  <si>
    <t>Total 62.3000 · Other Purchased Services</t>
  </si>
  <si>
    <t>Total 62.0000 · Purchased Services</t>
  </si>
  <si>
    <t>63.0000 · Supplies</t>
  </si>
  <si>
    <t>63.1000 · Supplies</t>
  </si>
  <si>
    <t>63.1500 · Supplies/inv. pruch. for resale</t>
  </si>
  <si>
    <t>63.1515 · Sewer Treatment</t>
  </si>
  <si>
    <t>Total 63.1500 · Supplies/inv. pruch. for resale</t>
  </si>
  <si>
    <t>Total 63.1000 · Supplies</t>
  </si>
  <si>
    <t>Total 63.0000 · Supplies</t>
  </si>
  <si>
    <t>Total 61 · Sewer Department</t>
  </si>
  <si>
    <t>71 · Sanitation Department</t>
  </si>
  <si>
    <t>72.3000 · Other Purchased Services</t>
  </si>
  <si>
    <t>72.3300 · Advertising</t>
  </si>
  <si>
    <t>72.3301 · Publish Waste Report</t>
  </si>
  <si>
    <t>Total 72.3300 · Advertising</t>
  </si>
  <si>
    <t>72.3850 · Contract labor</t>
  </si>
  <si>
    <t>72.3855 · Sanitation services</t>
  </si>
  <si>
    <t>Total 72.3850 · Contract labor</t>
  </si>
  <si>
    <t>Total 72.3000 · Other Purchased Services</t>
  </si>
  <si>
    <t>Total 71 · Sanitation Department</t>
  </si>
  <si>
    <t>Total Expense</t>
  </si>
  <si>
    <t>Net Ordinary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</si>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</sst>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4" fontId="2" fillId="0" borderId="2" xfId="0" applyNumberFormat="1" applyFont="1" applyBorder="1"/>
    <xf numFmtId="165" fontId="2" fillId="0" borderId="2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4" xfId="0" applyNumberFormat="1" applyFont="1" applyBorder="1"/>
    <xf numFmtId="165" fontId="2" fillId="0" borderId="4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1" fillId="0" borderId="5" xfId="0" applyNumberFormat="1" applyFont="1" applyBorder="1"/>
    <xf numFmtId="165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91440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BFA5692-ADBD-FFBD-8E61-E5A6932614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91440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DD6926A-0970-0285-333F-A9533FAAD3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E2E7-3CE3-4068-8787-C9BCC2FECC99}">
  <sheetPr codeName="Sheet1"/>
  <dimension ref="A1:AH98"/>
  <sheetViews>
    <sheetView tabSelected="1" view="pageBreakPreview" zoomScale="60" zoomScaleNormal="100" workbookViewId="0">
      <pane xSplit="9" ySplit="2" topLeftCell="J3" activePane="bottomRight" state="frozenSplit"/>
      <selection pane="topRight" activeCell="J1" sqref="J1"/>
      <selection pane="bottomLeft" activeCell="A3" sqref="A3"/>
      <selection pane="bottomRight" activeCell="AL8" sqref="AL8"/>
    </sheetView>
  </sheetViews>
  <sheetFormatPr defaultRowHeight="14.4" x14ac:dyDescent="0.3"/>
  <cols>
    <col min="1" max="8" width="3" style="20" customWidth="1"/>
    <col min="9" max="9" width="34.44140625" style="20" customWidth="1"/>
    <col min="10" max="11" width="7.109375" style="21" hidden="1" customWidth="1"/>
    <col min="12" max="12" width="10.77734375" style="21" hidden="1" customWidth="1"/>
    <col min="13" max="13" width="9.109375" style="21" hidden="1" customWidth="1"/>
    <col min="14" max="15" width="7.109375" style="21" hidden="1" customWidth="1"/>
    <col min="16" max="16" width="10.77734375" style="21" hidden="1" customWidth="1"/>
    <col min="17" max="17" width="9.109375" style="21" hidden="1" customWidth="1"/>
    <col min="18" max="19" width="7.109375" style="21" hidden="1" customWidth="1"/>
    <col min="20" max="20" width="10.77734375" style="21" hidden="1" customWidth="1"/>
    <col min="21" max="21" width="9.109375" style="21" hidden="1" customWidth="1"/>
    <col min="22" max="23" width="7.109375" style="21" hidden="1" customWidth="1"/>
    <col min="24" max="24" width="10.77734375" style="21" hidden="1" customWidth="1"/>
    <col min="25" max="25" width="9.109375" style="21" hidden="1" customWidth="1"/>
    <col min="26" max="27" width="7.109375" style="21" bestFit="1" customWidth="1"/>
    <col min="28" max="28" width="10.77734375" style="21" bestFit="1" customWidth="1"/>
    <col min="29" max="29" width="9.109375" style="21" bestFit="1" customWidth="1"/>
    <col min="30" max="30" width="3" style="21" customWidth="1"/>
    <col min="31" max="31" width="8.88671875" style="21" bestFit="1" customWidth="1"/>
    <col min="32" max="32" width="7.88671875" style="21" bestFit="1" customWidth="1"/>
    <col min="33" max="33" width="10.77734375" style="21" bestFit="1" customWidth="1"/>
    <col min="34" max="34" width="9.109375" style="21" bestFit="1" customWidth="1"/>
  </cols>
  <sheetData>
    <row r="1" spans="1:34" ht="15" thickBot="1" x14ac:dyDescent="0.35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 t="s">
        <v>0</v>
      </c>
      <c r="AF1" s="2"/>
      <c r="AG1" s="2"/>
      <c r="AH1" s="2"/>
    </row>
    <row r="2" spans="1:34" s="19" customFormat="1" ht="15.6" thickTop="1" thickBot="1" x14ac:dyDescent="0.35">
      <c r="A2" s="17"/>
      <c r="B2" s="17"/>
      <c r="C2" s="17"/>
      <c r="D2" s="17"/>
      <c r="E2" s="17"/>
      <c r="F2" s="17"/>
      <c r="G2" s="17"/>
      <c r="H2" s="17"/>
      <c r="I2" s="17"/>
      <c r="J2" s="18" t="s">
        <v>1</v>
      </c>
      <c r="K2" s="18" t="s">
        <v>2</v>
      </c>
      <c r="L2" s="18" t="s">
        <v>3</v>
      </c>
      <c r="M2" s="18" t="s">
        <v>4</v>
      </c>
      <c r="N2" s="18" t="s">
        <v>5</v>
      </c>
      <c r="O2" s="18" t="s">
        <v>2</v>
      </c>
      <c r="P2" s="18" t="s">
        <v>3</v>
      </c>
      <c r="Q2" s="18" t="s">
        <v>4</v>
      </c>
      <c r="R2" s="18" t="s">
        <v>6</v>
      </c>
      <c r="S2" s="18" t="s">
        <v>2</v>
      </c>
      <c r="T2" s="18" t="s">
        <v>3</v>
      </c>
      <c r="U2" s="18" t="s">
        <v>4</v>
      </c>
      <c r="V2" s="18" t="s">
        <v>7</v>
      </c>
      <c r="W2" s="18" t="s">
        <v>2</v>
      </c>
      <c r="X2" s="18" t="s">
        <v>3</v>
      </c>
      <c r="Y2" s="18" t="s">
        <v>4</v>
      </c>
      <c r="Z2" s="18" t="s">
        <v>8</v>
      </c>
      <c r="AA2" s="18" t="s">
        <v>2</v>
      </c>
      <c r="AB2" s="18" t="s">
        <v>3</v>
      </c>
      <c r="AC2" s="18" t="s">
        <v>4</v>
      </c>
      <c r="AD2" s="18"/>
      <c r="AE2" s="18" t="s">
        <v>9</v>
      </c>
      <c r="AF2" s="18" t="s">
        <v>2</v>
      </c>
      <c r="AG2" s="18" t="s">
        <v>3</v>
      </c>
      <c r="AH2" s="18" t="s">
        <v>4</v>
      </c>
    </row>
    <row r="3" spans="1:34" ht="15" thickTop="1" x14ac:dyDescent="0.3">
      <c r="A3" s="1"/>
      <c r="B3" s="1" t="s">
        <v>10</v>
      </c>
      <c r="C3" s="1"/>
      <c r="D3" s="1"/>
      <c r="E3" s="1"/>
      <c r="F3" s="1"/>
      <c r="G3" s="1"/>
      <c r="H3" s="1"/>
      <c r="I3" s="1"/>
      <c r="J3" s="4"/>
      <c r="K3" s="4"/>
      <c r="L3" s="4"/>
      <c r="M3" s="5"/>
      <c r="N3" s="4"/>
      <c r="O3" s="4"/>
      <c r="P3" s="4"/>
      <c r="Q3" s="5"/>
      <c r="R3" s="4"/>
      <c r="S3" s="4"/>
      <c r="T3" s="4"/>
      <c r="U3" s="5"/>
      <c r="V3" s="4"/>
      <c r="W3" s="4"/>
      <c r="X3" s="4"/>
      <c r="Y3" s="5"/>
      <c r="Z3" s="4"/>
      <c r="AA3" s="4"/>
      <c r="AB3" s="4"/>
      <c r="AC3" s="5"/>
      <c r="AD3" s="5"/>
      <c r="AE3" s="4"/>
      <c r="AF3" s="4"/>
      <c r="AG3" s="4"/>
      <c r="AH3" s="5"/>
    </row>
    <row r="4" spans="1:34" x14ac:dyDescent="0.3">
      <c r="A4" s="1"/>
      <c r="B4" s="1"/>
      <c r="C4" s="1"/>
      <c r="D4" s="1" t="s">
        <v>11</v>
      </c>
      <c r="E4" s="1"/>
      <c r="F4" s="1"/>
      <c r="G4" s="1"/>
      <c r="H4" s="1"/>
      <c r="I4" s="1"/>
      <c r="J4" s="4"/>
      <c r="K4" s="4"/>
      <c r="L4" s="4"/>
      <c r="M4" s="5"/>
      <c r="N4" s="4"/>
      <c r="O4" s="4"/>
      <c r="P4" s="4"/>
      <c r="Q4" s="5"/>
      <c r="R4" s="4"/>
      <c r="S4" s="4"/>
      <c r="T4" s="4"/>
      <c r="U4" s="5"/>
      <c r="V4" s="4"/>
      <c r="W4" s="4"/>
      <c r="X4" s="4"/>
      <c r="Y4" s="5"/>
      <c r="Z4" s="4"/>
      <c r="AA4" s="4"/>
      <c r="AB4" s="4"/>
      <c r="AC4" s="5"/>
      <c r="AD4" s="5"/>
      <c r="AE4" s="4"/>
      <c r="AF4" s="4"/>
      <c r="AG4" s="4"/>
      <c r="AH4" s="5"/>
    </row>
    <row r="5" spans="1:34" x14ac:dyDescent="0.3">
      <c r="A5" s="1"/>
      <c r="B5" s="1"/>
      <c r="C5" s="1"/>
      <c r="D5" s="1"/>
      <c r="E5" s="1" t="s">
        <v>12</v>
      </c>
      <c r="F5" s="1"/>
      <c r="G5" s="1"/>
      <c r="H5" s="1"/>
      <c r="I5" s="1"/>
      <c r="J5" s="4"/>
      <c r="K5" s="4"/>
      <c r="L5" s="4"/>
      <c r="M5" s="5"/>
      <c r="N5" s="4"/>
      <c r="O5" s="4"/>
      <c r="P5" s="4"/>
      <c r="Q5" s="5"/>
      <c r="R5" s="4"/>
      <c r="S5" s="4"/>
      <c r="T5" s="4"/>
      <c r="U5" s="5"/>
      <c r="V5" s="4"/>
      <c r="W5" s="4"/>
      <c r="X5" s="4"/>
      <c r="Y5" s="5"/>
      <c r="Z5" s="4"/>
      <c r="AA5" s="4"/>
      <c r="AB5" s="4"/>
      <c r="AC5" s="5"/>
      <c r="AD5" s="5"/>
      <c r="AE5" s="4"/>
      <c r="AF5" s="4"/>
      <c r="AG5" s="4"/>
      <c r="AH5" s="5"/>
    </row>
    <row r="6" spans="1:34" x14ac:dyDescent="0.3">
      <c r="A6" s="1"/>
      <c r="B6" s="1"/>
      <c r="C6" s="1"/>
      <c r="D6" s="1"/>
      <c r="E6" s="1"/>
      <c r="F6" s="1" t="s">
        <v>13</v>
      </c>
      <c r="G6" s="1"/>
      <c r="H6" s="1"/>
      <c r="I6" s="1"/>
      <c r="J6" s="4"/>
      <c r="K6" s="4"/>
      <c r="L6" s="4"/>
      <c r="M6" s="5"/>
      <c r="N6" s="4"/>
      <c r="O6" s="4"/>
      <c r="P6" s="4"/>
      <c r="Q6" s="5"/>
      <c r="R6" s="4"/>
      <c r="S6" s="4"/>
      <c r="T6" s="4"/>
      <c r="U6" s="5"/>
      <c r="V6" s="4"/>
      <c r="W6" s="4"/>
      <c r="X6" s="4"/>
      <c r="Y6" s="5"/>
      <c r="Z6" s="4"/>
      <c r="AA6" s="4"/>
      <c r="AB6" s="4"/>
      <c r="AC6" s="5"/>
      <c r="AD6" s="5"/>
      <c r="AE6" s="4"/>
      <c r="AF6" s="4"/>
      <c r="AG6" s="4"/>
      <c r="AH6" s="5"/>
    </row>
    <row r="7" spans="1:34" x14ac:dyDescent="0.3">
      <c r="A7" s="1"/>
      <c r="B7" s="1"/>
      <c r="C7" s="1"/>
      <c r="D7" s="1"/>
      <c r="E7" s="1"/>
      <c r="F7" s="1"/>
      <c r="G7" s="1" t="s">
        <v>14</v>
      </c>
      <c r="H7" s="1"/>
      <c r="I7" s="1"/>
      <c r="J7" s="4"/>
      <c r="K7" s="4"/>
      <c r="L7" s="4"/>
      <c r="M7" s="5"/>
      <c r="N7" s="4"/>
      <c r="O7" s="4"/>
      <c r="P7" s="4"/>
      <c r="Q7" s="5"/>
      <c r="R7" s="4"/>
      <c r="S7" s="4"/>
      <c r="T7" s="4"/>
      <c r="U7" s="5"/>
      <c r="V7" s="4"/>
      <c r="W7" s="4"/>
      <c r="X7" s="4"/>
      <c r="Y7" s="5"/>
      <c r="Z7" s="4"/>
      <c r="AA7" s="4"/>
      <c r="AB7" s="4"/>
      <c r="AC7" s="5"/>
      <c r="AD7" s="5"/>
      <c r="AE7" s="4"/>
      <c r="AF7" s="4"/>
      <c r="AG7" s="4"/>
      <c r="AH7" s="5"/>
    </row>
    <row r="8" spans="1:34" x14ac:dyDescent="0.3">
      <c r="A8" s="1"/>
      <c r="B8" s="1"/>
      <c r="C8" s="1"/>
      <c r="D8" s="1"/>
      <c r="E8" s="1"/>
      <c r="F8" s="1"/>
      <c r="G8" s="1"/>
      <c r="H8" s="1" t="s">
        <v>15</v>
      </c>
      <c r="I8" s="1"/>
      <c r="J8" s="4">
        <v>6812.5</v>
      </c>
      <c r="K8" s="4">
        <v>6824.13</v>
      </c>
      <c r="L8" s="4">
        <f>ROUND((J8-K8),5)</f>
        <v>-11.63</v>
      </c>
      <c r="M8" s="5">
        <f>ROUND(IF(K8=0, IF(J8=0, 0, 1), J8/K8),5)</f>
        <v>0.99829999999999997</v>
      </c>
      <c r="N8" s="4">
        <v>6925</v>
      </c>
      <c r="O8" s="4">
        <v>6824.17</v>
      </c>
      <c r="P8" s="4">
        <f>ROUND((N8-O8),5)</f>
        <v>100.83</v>
      </c>
      <c r="Q8" s="5">
        <f>ROUND(IF(O8=0, IF(N8=0, 0, 1), N8/O8),5)</f>
        <v>1.01478</v>
      </c>
      <c r="R8" s="4">
        <v>6861.06</v>
      </c>
      <c r="S8" s="4">
        <v>6824.17</v>
      </c>
      <c r="T8" s="4">
        <f>ROUND((R8-S8),5)</f>
        <v>36.89</v>
      </c>
      <c r="U8" s="5">
        <f>ROUND(IF(S8=0, IF(R8=0, 0, 1), R8/S8),5)</f>
        <v>1.0054099999999999</v>
      </c>
      <c r="V8" s="4">
        <v>6900</v>
      </c>
      <c r="W8" s="4">
        <v>6824.17</v>
      </c>
      <c r="X8" s="4">
        <f>ROUND((V8-W8),5)</f>
        <v>75.83</v>
      </c>
      <c r="Y8" s="5">
        <f>ROUND(IF(W8=0, IF(V8=0, 0, 1), V8/W8),5)</f>
        <v>1.01111</v>
      </c>
      <c r="Z8" s="4">
        <v>6887.5</v>
      </c>
      <c r="AA8" s="4">
        <v>6824.17</v>
      </c>
      <c r="AB8" s="4">
        <f>ROUND((Z8-AA8),5)</f>
        <v>63.33</v>
      </c>
      <c r="AC8" s="5">
        <f>ROUND(IF(AA8=0, IF(Z8=0, 0, 1), Z8/AA8),5)</f>
        <v>1.00928</v>
      </c>
      <c r="AD8" s="5"/>
      <c r="AE8" s="4">
        <f>ROUND(J8+N8+R8+V8+Z8,5)</f>
        <v>34386.06</v>
      </c>
      <c r="AF8" s="4">
        <f>ROUND(K8+O8+S8+W8+AA8,5)</f>
        <v>34120.81</v>
      </c>
      <c r="AG8" s="4">
        <f>ROUND((AE8-AF8),5)</f>
        <v>265.25</v>
      </c>
      <c r="AH8" s="5">
        <f>ROUND(IF(AF8=0, IF(AE8=0, 0, 1), AE8/AF8),5)</f>
        <v>1.0077700000000001</v>
      </c>
    </row>
    <row r="9" spans="1:34" ht="15" thickBot="1" x14ac:dyDescent="0.35">
      <c r="A9" s="1"/>
      <c r="B9" s="1"/>
      <c r="C9" s="1"/>
      <c r="D9" s="1"/>
      <c r="E9" s="1"/>
      <c r="F9" s="1"/>
      <c r="G9" s="1"/>
      <c r="H9" s="1" t="s">
        <v>16</v>
      </c>
      <c r="I9" s="1"/>
      <c r="J9" s="6">
        <v>0</v>
      </c>
      <c r="K9" s="6"/>
      <c r="L9" s="6"/>
      <c r="M9" s="7"/>
      <c r="N9" s="6">
        <v>0</v>
      </c>
      <c r="O9" s="6"/>
      <c r="P9" s="6"/>
      <c r="Q9" s="7"/>
      <c r="R9" s="6">
        <v>0</v>
      </c>
      <c r="S9" s="6"/>
      <c r="T9" s="6"/>
      <c r="U9" s="7"/>
      <c r="V9" s="6">
        <v>0</v>
      </c>
      <c r="W9" s="6"/>
      <c r="X9" s="6"/>
      <c r="Y9" s="7"/>
      <c r="Z9" s="6">
        <v>3750</v>
      </c>
      <c r="AA9" s="6"/>
      <c r="AB9" s="6"/>
      <c r="AC9" s="7"/>
      <c r="AD9" s="7"/>
      <c r="AE9" s="6">
        <f>ROUND(J9+N9+R9+V9+Z9,5)</f>
        <v>3750</v>
      </c>
      <c r="AF9" s="6"/>
      <c r="AG9" s="6"/>
      <c r="AH9" s="7"/>
    </row>
    <row r="10" spans="1:34" x14ac:dyDescent="0.3">
      <c r="A10" s="1"/>
      <c r="B10" s="1"/>
      <c r="C10" s="1"/>
      <c r="D10" s="1"/>
      <c r="E10" s="1"/>
      <c r="F10" s="1"/>
      <c r="G10" s="1" t="s">
        <v>17</v>
      </c>
      <c r="H10" s="1"/>
      <c r="I10" s="1"/>
      <c r="J10" s="4">
        <f>ROUND(SUM(J7:J9),5)</f>
        <v>6812.5</v>
      </c>
      <c r="K10" s="4">
        <f>ROUND(SUM(K7:K9),5)</f>
        <v>6824.13</v>
      </c>
      <c r="L10" s="4">
        <f>ROUND((J10-K10),5)</f>
        <v>-11.63</v>
      </c>
      <c r="M10" s="5">
        <f>ROUND(IF(K10=0, IF(J10=0, 0, 1), J10/K10),5)</f>
        <v>0.99829999999999997</v>
      </c>
      <c r="N10" s="4">
        <f>ROUND(SUM(N7:N9),5)</f>
        <v>6925</v>
      </c>
      <c r="O10" s="4">
        <f>ROUND(SUM(O7:O9),5)</f>
        <v>6824.17</v>
      </c>
      <c r="P10" s="4">
        <f>ROUND((N10-O10),5)</f>
        <v>100.83</v>
      </c>
      <c r="Q10" s="5">
        <f>ROUND(IF(O10=0, IF(N10=0, 0, 1), N10/O10),5)</f>
        <v>1.01478</v>
      </c>
      <c r="R10" s="4">
        <f>ROUND(SUM(R7:R9),5)</f>
        <v>6861.06</v>
      </c>
      <c r="S10" s="4">
        <f>ROUND(SUM(S7:S9),5)</f>
        <v>6824.17</v>
      </c>
      <c r="T10" s="4">
        <f>ROUND((R10-S10),5)</f>
        <v>36.89</v>
      </c>
      <c r="U10" s="5">
        <f>ROUND(IF(S10=0, IF(R10=0, 0, 1), R10/S10),5)</f>
        <v>1.0054099999999999</v>
      </c>
      <c r="V10" s="4">
        <f>ROUND(SUM(V7:V9),5)</f>
        <v>6900</v>
      </c>
      <c r="W10" s="4">
        <f>ROUND(SUM(W7:W9),5)</f>
        <v>6824.17</v>
      </c>
      <c r="X10" s="4">
        <f>ROUND((V10-W10),5)</f>
        <v>75.83</v>
      </c>
      <c r="Y10" s="5">
        <f>ROUND(IF(W10=0, IF(V10=0, 0, 1), V10/W10),5)</f>
        <v>1.01111</v>
      </c>
      <c r="Z10" s="4">
        <f>ROUND(SUM(Z7:Z9),5)</f>
        <v>10637.5</v>
      </c>
      <c r="AA10" s="4">
        <f>ROUND(SUM(AA7:AA9),5)</f>
        <v>6824.17</v>
      </c>
      <c r="AB10" s="4">
        <f>ROUND((Z10-AA10),5)</f>
        <v>3813.33</v>
      </c>
      <c r="AC10" s="5">
        <f>ROUND(IF(AA10=0, IF(Z10=0, 0, 1), Z10/AA10),5)</f>
        <v>1.5588</v>
      </c>
      <c r="AD10" s="5"/>
      <c r="AE10" s="4">
        <f>ROUND(J10+N10+R10+V10+Z10,5)</f>
        <v>38136.06</v>
      </c>
      <c r="AF10" s="4">
        <f>ROUND(K10+O10+S10+W10+AA10,5)</f>
        <v>34120.81</v>
      </c>
      <c r="AG10" s="4">
        <f>ROUND((AE10-AF10),5)</f>
        <v>4015.25</v>
      </c>
      <c r="AH10" s="5">
        <f>ROUND(IF(AF10=0, IF(AE10=0, 0, 1), AE10/AF10),5)</f>
        <v>1.11768</v>
      </c>
    </row>
    <row r="11" spans="1:34" x14ac:dyDescent="0.3">
      <c r="A11" s="1"/>
      <c r="B11" s="1"/>
      <c r="C11" s="1"/>
      <c r="D11" s="1"/>
      <c r="E11" s="1"/>
      <c r="F11" s="1"/>
      <c r="G11" s="1" t="s">
        <v>18</v>
      </c>
      <c r="H11" s="1"/>
      <c r="I11" s="1"/>
      <c r="J11" s="4"/>
      <c r="K11" s="4"/>
      <c r="L11" s="4"/>
      <c r="M11" s="5"/>
      <c r="N11" s="4"/>
      <c r="O11" s="4"/>
      <c r="P11" s="4"/>
      <c r="Q11" s="5"/>
      <c r="R11" s="4"/>
      <c r="S11" s="4"/>
      <c r="T11" s="4"/>
      <c r="U11" s="5"/>
      <c r="V11" s="4"/>
      <c r="W11" s="4"/>
      <c r="X11" s="4"/>
      <c r="Y11" s="5"/>
      <c r="Z11" s="4"/>
      <c r="AA11" s="4"/>
      <c r="AB11" s="4"/>
      <c r="AC11" s="5"/>
      <c r="AD11" s="5"/>
      <c r="AE11" s="4"/>
      <c r="AF11" s="4"/>
      <c r="AG11" s="4"/>
      <c r="AH11" s="5"/>
    </row>
    <row r="12" spans="1:34" x14ac:dyDescent="0.3">
      <c r="A12" s="1"/>
      <c r="B12" s="1"/>
      <c r="C12" s="1"/>
      <c r="D12" s="1"/>
      <c r="E12" s="1"/>
      <c r="F12" s="1"/>
      <c r="G12" s="1"/>
      <c r="H12" s="1" t="s">
        <v>19</v>
      </c>
      <c r="I12" s="1"/>
      <c r="J12" s="4">
        <v>12820.83</v>
      </c>
      <c r="K12" s="4">
        <v>9636.3799999999992</v>
      </c>
      <c r="L12" s="4">
        <f>ROUND((J12-K12),5)</f>
        <v>3184.45</v>
      </c>
      <c r="M12" s="5">
        <f>ROUND(IF(K12=0, IF(J12=0, 0, 1), J12/K12),5)</f>
        <v>1.33046</v>
      </c>
      <c r="N12" s="4">
        <v>18961.32</v>
      </c>
      <c r="O12" s="4">
        <v>9636.42</v>
      </c>
      <c r="P12" s="4">
        <f>ROUND((N12-O12),5)</f>
        <v>9324.9</v>
      </c>
      <c r="Q12" s="5">
        <f>ROUND(IF(O12=0, IF(N12=0, 0, 1), N12/O12),5)</f>
        <v>1.96767</v>
      </c>
      <c r="R12" s="4">
        <v>5247.86</v>
      </c>
      <c r="S12" s="4">
        <v>9636.42</v>
      </c>
      <c r="T12" s="4">
        <f>ROUND((R12-S12),5)</f>
        <v>-4388.5600000000004</v>
      </c>
      <c r="U12" s="5">
        <f>ROUND(IF(S12=0, IF(R12=0, 0, 1), R12/S12),5)</f>
        <v>0.54459000000000002</v>
      </c>
      <c r="V12" s="4">
        <v>11412.23</v>
      </c>
      <c r="W12" s="4">
        <v>9636.42</v>
      </c>
      <c r="X12" s="4">
        <f>ROUND((V12-W12),5)</f>
        <v>1775.81</v>
      </c>
      <c r="Y12" s="5">
        <f>ROUND(IF(W12=0, IF(V12=0, 0, 1), V12/W12),5)</f>
        <v>1.18428</v>
      </c>
      <c r="Z12" s="4">
        <v>9825.1299999999992</v>
      </c>
      <c r="AA12" s="4">
        <v>9636.42</v>
      </c>
      <c r="AB12" s="4">
        <f>ROUND((Z12-AA12),5)</f>
        <v>188.71</v>
      </c>
      <c r="AC12" s="5">
        <f>ROUND(IF(AA12=0, IF(Z12=0, 0, 1), Z12/AA12),5)</f>
        <v>1.0195799999999999</v>
      </c>
      <c r="AD12" s="5"/>
      <c r="AE12" s="4">
        <f>ROUND(J12+N12+R12+V12+Z12,5)</f>
        <v>58267.37</v>
      </c>
      <c r="AF12" s="4">
        <f>ROUND(K12+O12+S12+W12+AA12,5)</f>
        <v>48182.06</v>
      </c>
      <c r="AG12" s="4">
        <f>ROUND((AE12-AF12),5)</f>
        <v>10085.31</v>
      </c>
      <c r="AH12" s="5">
        <f>ROUND(IF(AF12=0, IF(AE12=0, 0, 1), AE12/AF12),5)</f>
        <v>1.20932</v>
      </c>
    </row>
    <row r="13" spans="1:34" x14ac:dyDescent="0.3">
      <c r="A13" s="1"/>
      <c r="B13" s="1"/>
      <c r="C13" s="1"/>
      <c r="D13" s="1"/>
      <c r="E13" s="1"/>
      <c r="F13" s="1"/>
      <c r="G13" s="1"/>
      <c r="H13" s="1" t="s">
        <v>20</v>
      </c>
      <c r="I13" s="1"/>
      <c r="J13" s="4">
        <v>1580</v>
      </c>
      <c r="K13" s="4">
        <v>1565</v>
      </c>
      <c r="L13" s="4">
        <f>ROUND((J13-K13),5)</f>
        <v>15</v>
      </c>
      <c r="M13" s="5">
        <f>ROUND(IF(K13=0, IF(J13=0, 0, 1), J13/K13),5)</f>
        <v>1.0095799999999999</v>
      </c>
      <c r="N13" s="4">
        <v>1590</v>
      </c>
      <c r="O13" s="4">
        <v>1565</v>
      </c>
      <c r="P13" s="4">
        <f>ROUND((N13-O13),5)</f>
        <v>25</v>
      </c>
      <c r="Q13" s="5">
        <f>ROUND(IF(O13=0, IF(N13=0, 0, 1), N13/O13),5)</f>
        <v>1.01597</v>
      </c>
      <c r="R13" s="4">
        <v>1580</v>
      </c>
      <c r="S13" s="4">
        <v>1565</v>
      </c>
      <c r="T13" s="4">
        <f>ROUND((R13-S13),5)</f>
        <v>15</v>
      </c>
      <c r="U13" s="5">
        <f>ROUND(IF(S13=0, IF(R13=0, 0, 1), R13/S13),5)</f>
        <v>1.0095799999999999</v>
      </c>
      <c r="V13" s="4">
        <v>1580</v>
      </c>
      <c r="W13" s="4">
        <v>1565</v>
      </c>
      <c r="X13" s="4">
        <f>ROUND((V13-W13),5)</f>
        <v>15</v>
      </c>
      <c r="Y13" s="5">
        <f>ROUND(IF(W13=0, IF(V13=0, 0, 1), V13/W13),5)</f>
        <v>1.0095799999999999</v>
      </c>
      <c r="Z13" s="4">
        <v>1580</v>
      </c>
      <c r="AA13" s="4">
        <v>1565</v>
      </c>
      <c r="AB13" s="4">
        <f>ROUND((Z13-AA13),5)</f>
        <v>15</v>
      </c>
      <c r="AC13" s="5">
        <f>ROUND(IF(AA13=0, IF(Z13=0, 0, 1), Z13/AA13),5)</f>
        <v>1.0095799999999999</v>
      </c>
      <c r="AD13" s="5"/>
      <c r="AE13" s="4">
        <f>ROUND(J13+N13+R13+V13+Z13,5)</f>
        <v>7910</v>
      </c>
      <c r="AF13" s="4">
        <f>ROUND(K13+O13+S13+W13+AA13,5)</f>
        <v>7825</v>
      </c>
      <c r="AG13" s="4">
        <f>ROUND((AE13-AF13),5)</f>
        <v>85</v>
      </c>
      <c r="AH13" s="5">
        <f>ROUND(IF(AF13=0, IF(AE13=0, 0, 1), AE13/AF13),5)</f>
        <v>1.0108600000000001</v>
      </c>
    </row>
    <row r="14" spans="1:34" x14ac:dyDescent="0.3">
      <c r="A14" s="1"/>
      <c r="B14" s="1"/>
      <c r="C14" s="1"/>
      <c r="D14" s="1"/>
      <c r="E14" s="1"/>
      <c r="F14" s="1"/>
      <c r="G14" s="1"/>
      <c r="H14" s="1" t="s">
        <v>21</v>
      </c>
      <c r="I14" s="1"/>
      <c r="J14" s="4">
        <v>5485.71</v>
      </c>
      <c r="K14" s="4">
        <v>4244.5</v>
      </c>
      <c r="L14" s="4">
        <f>ROUND((J14-K14),5)</f>
        <v>1241.21</v>
      </c>
      <c r="M14" s="5">
        <f>ROUND(IF(K14=0, IF(J14=0, 0, 1), J14/K14),5)</f>
        <v>1.29243</v>
      </c>
      <c r="N14" s="4">
        <v>5587.66</v>
      </c>
      <c r="O14" s="4">
        <v>4244.5</v>
      </c>
      <c r="P14" s="4">
        <f>ROUND((N14-O14),5)</f>
        <v>1343.16</v>
      </c>
      <c r="Q14" s="5">
        <f>ROUND(IF(O14=0, IF(N14=0, 0, 1), N14/O14),5)</f>
        <v>1.3164499999999999</v>
      </c>
      <c r="R14" s="4">
        <v>5059.46</v>
      </c>
      <c r="S14" s="4">
        <v>4244.5</v>
      </c>
      <c r="T14" s="4">
        <f>ROUND((R14-S14),5)</f>
        <v>814.96</v>
      </c>
      <c r="U14" s="5">
        <f>ROUND(IF(S14=0, IF(R14=0, 0, 1), R14/S14),5)</f>
        <v>1.1919999999999999</v>
      </c>
      <c r="V14" s="4">
        <v>4243.66</v>
      </c>
      <c r="W14" s="4">
        <v>4244.5</v>
      </c>
      <c r="X14" s="4">
        <f>ROUND((V14-W14),5)</f>
        <v>-0.84</v>
      </c>
      <c r="Y14" s="5">
        <f>ROUND(IF(W14=0, IF(V14=0, 0, 1), V14/W14),5)</f>
        <v>0.99980000000000002</v>
      </c>
      <c r="Z14" s="4">
        <v>3021.75</v>
      </c>
      <c r="AA14" s="4">
        <v>4244.5</v>
      </c>
      <c r="AB14" s="4">
        <f>ROUND((Z14-AA14),5)</f>
        <v>-1222.75</v>
      </c>
      <c r="AC14" s="5">
        <f>ROUND(IF(AA14=0, IF(Z14=0, 0, 1), Z14/AA14),5)</f>
        <v>0.71192</v>
      </c>
      <c r="AD14" s="5"/>
      <c r="AE14" s="4">
        <f>ROUND(J14+N14+R14+V14+Z14,5)</f>
        <v>23398.240000000002</v>
      </c>
      <c r="AF14" s="4">
        <f>ROUND(K14+O14+S14+W14+AA14,5)</f>
        <v>21222.5</v>
      </c>
      <c r="AG14" s="4">
        <f>ROUND((AE14-AF14),5)</f>
        <v>2175.7399999999998</v>
      </c>
      <c r="AH14" s="5">
        <f>ROUND(IF(AF14=0, IF(AE14=0, 0, 1), AE14/AF14),5)</f>
        <v>1.1025199999999999</v>
      </c>
    </row>
    <row r="15" spans="1:34" x14ac:dyDescent="0.3">
      <c r="A15" s="1"/>
      <c r="B15" s="1"/>
      <c r="C15" s="1"/>
      <c r="D15" s="1"/>
      <c r="E15" s="1"/>
      <c r="F15" s="1"/>
      <c r="G15" s="1"/>
      <c r="H15" s="1" t="s">
        <v>22</v>
      </c>
      <c r="I15" s="1"/>
      <c r="J15" s="4">
        <v>0</v>
      </c>
      <c r="K15" s="4"/>
      <c r="L15" s="4"/>
      <c r="M15" s="5"/>
      <c r="N15" s="4">
        <v>0</v>
      </c>
      <c r="O15" s="4"/>
      <c r="P15" s="4"/>
      <c r="Q15" s="5"/>
      <c r="R15" s="4">
        <v>12000</v>
      </c>
      <c r="S15" s="4"/>
      <c r="T15" s="4"/>
      <c r="U15" s="5"/>
      <c r="V15" s="4">
        <v>0</v>
      </c>
      <c r="W15" s="4"/>
      <c r="X15" s="4"/>
      <c r="Y15" s="5"/>
      <c r="Z15" s="4">
        <v>0</v>
      </c>
      <c r="AA15" s="4"/>
      <c r="AB15" s="4"/>
      <c r="AC15" s="5"/>
      <c r="AD15" s="5"/>
      <c r="AE15" s="4">
        <f>ROUND(J15+N15+R15+V15+Z15,5)</f>
        <v>12000</v>
      </c>
      <c r="AF15" s="4"/>
      <c r="AG15" s="4"/>
      <c r="AH15" s="5"/>
    </row>
    <row r="16" spans="1:34" x14ac:dyDescent="0.3">
      <c r="A16" s="1"/>
      <c r="B16" s="1"/>
      <c r="C16" s="1"/>
      <c r="D16" s="1"/>
      <c r="E16" s="1"/>
      <c r="F16" s="1"/>
      <c r="G16" s="1"/>
      <c r="H16" s="1" t="s">
        <v>23</v>
      </c>
      <c r="I16" s="1"/>
      <c r="J16" s="4">
        <v>0</v>
      </c>
      <c r="K16" s="4">
        <v>0</v>
      </c>
      <c r="L16" s="4">
        <f>ROUND((J16-K16),5)</f>
        <v>0</v>
      </c>
      <c r="M16" s="5">
        <f>ROUND(IF(K16=0, IF(J16=0, 0, 1), J16/K16),5)</f>
        <v>0</v>
      </c>
      <c r="N16" s="4">
        <v>0</v>
      </c>
      <c r="O16" s="4">
        <v>0</v>
      </c>
      <c r="P16" s="4">
        <f>ROUND((N16-O16),5)</f>
        <v>0</v>
      </c>
      <c r="Q16" s="5">
        <f>ROUND(IF(O16=0, IF(N16=0, 0, 1), N16/O16),5)</f>
        <v>0</v>
      </c>
      <c r="R16" s="4">
        <v>0</v>
      </c>
      <c r="S16" s="4">
        <v>0</v>
      </c>
      <c r="T16" s="4">
        <f>ROUND((R16-S16),5)</f>
        <v>0</v>
      </c>
      <c r="U16" s="5">
        <f>ROUND(IF(S16=0, IF(R16=0, 0, 1), R16/S16),5)</f>
        <v>0</v>
      </c>
      <c r="V16" s="4">
        <v>0</v>
      </c>
      <c r="W16" s="4">
        <v>0</v>
      </c>
      <c r="X16" s="4">
        <f>ROUND((V16-W16),5)</f>
        <v>0</v>
      </c>
      <c r="Y16" s="5">
        <f>ROUND(IF(W16=0, IF(V16=0, 0, 1), V16/W16),5)</f>
        <v>0</v>
      </c>
      <c r="Z16" s="4">
        <v>0</v>
      </c>
      <c r="AA16" s="4">
        <v>0</v>
      </c>
      <c r="AB16" s="4">
        <f>ROUND((Z16-AA16),5)</f>
        <v>0</v>
      </c>
      <c r="AC16" s="5">
        <f>ROUND(IF(AA16=0, IF(Z16=0, 0, 1), Z16/AA16),5)</f>
        <v>0</v>
      </c>
      <c r="AD16" s="5"/>
      <c r="AE16" s="4">
        <f>ROUND(J16+N16+R16+V16+Z16,5)</f>
        <v>0</v>
      </c>
      <c r="AF16" s="4">
        <f>ROUND(K16+O16+S16+W16+AA16,5)</f>
        <v>0</v>
      </c>
      <c r="AG16" s="4">
        <f>ROUND((AE16-AF16),5)</f>
        <v>0</v>
      </c>
      <c r="AH16" s="5">
        <f>ROUND(IF(AF16=0, IF(AE16=0, 0, 1), AE16/AF16),5)</f>
        <v>0</v>
      </c>
    </row>
    <row r="17" spans="1:34" x14ac:dyDescent="0.3">
      <c r="A17" s="1"/>
      <c r="B17" s="1"/>
      <c r="C17" s="1"/>
      <c r="D17" s="1"/>
      <c r="E17" s="1"/>
      <c r="F17" s="1"/>
      <c r="G17" s="1"/>
      <c r="H17" s="1" t="s">
        <v>24</v>
      </c>
      <c r="I17" s="1"/>
      <c r="J17" s="4">
        <v>700</v>
      </c>
      <c r="K17" s="4">
        <v>780.62</v>
      </c>
      <c r="L17" s="4">
        <f>ROUND((J17-K17),5)</f>
        <v>-80.62</v>
      </c>
      <c r="M17" s="5">
        <f>ROUND(IF(K17=0, IF(J17=0, 0, 1), J17/K17),5)</f>
        <v>0.89671999999999996</v>
      </c>
      <c r="N17" s="4">
        <v>400</v>
      </c>
      <c r="O17" s="4">
        <v>780.58</v>
      </c>
      <c r="P17" s="4">
        <f>ROUND((N17-O17),5)</f>
        <v>-380.58</v>
      </c>
      <c r="Q17" s="5">
        <f>ROUND(IF(O17=0, IF(N17=0, 0, 1), N17/O17),5)</f>
        <v>0.51244000000000001</v>
      </c>
      <c r="R17" s="4">
        <v>550</v>
      </c>
      <c r="S17" s="4">
        <v>780.58</v>
      </c>
      <c r="T17" s="4">
        <f>ROUND((R17-S17),5)</f>
        <v>-230.58</v>
      </c>
      <c r="U17" s="5">
        <f>ROUND(IF(S17=0, IF(R17=0, 0, 1), R17/S17),5)</f>
        <v>0.7046</v>
      </c>
      <c r="V17" s="4">
        <v>675</v>
      </c>
      <c r="W17" s="4">
        <v>780.58</v>
      </c>
      <c r="X17" s="4">
        <f>ROUND((V17-W17),5)</f>
        <v>-105.58</v>
      </c>
      <c r="Y17" s="5">
        <f>ROUND(IF(W17=0, IF(V17=0, 0, 1), V17/W17),5)</f>
        <v>0.86473999999999995</v>
      </c>
      <c r="Z17" s="4">
        <v>675</v>
      </c>
      <c r="AA17" s="4">
        <v>780.58</v>
      </c>
      <c r="AB17" s="4">
        <f>ROUND((Z17-AA17),5)</f>
        <v>-105.58</v>
      </c>
      <c r="AC17" s="5">
        <f>ROUND(IF(AA17=0, IF(Z17=0, 0, 1), Z17/AA17),5)</f>
        <v>0.86473999999999995</v>
      </c>
      <c r="AD17" s="5"/>
      <c r="AE17" s="4">
        <f>ROUND(J17+N17+R17+V17+Z17,5)</f>
        <v>3000</v>
      </c>
      <c r="AF17" s="4">
        <f>ROUND(K17+O17+S17+W17+AA17,5)</f>
        <v>3902.94</v>
      </c>
      <c r="AG17" s="4">
        <f>ROUND((AE17-AF17),5)</f>
        <v>-902.94</v>
      </c>
      <c r="AH17" s="5">
        <f>ROUND(IF(AF17=0, IF(AE17=0, 0, 1), AE17/AF17),5)</f>
        <v>0.76865000000000006</v>
      </c>
    </row>
    <row r="18" spans="1:34" ht="15" thickBot="1" x14ac:dyDescent="0.35">
      <c r="A18" s="1"/>
      <c r="B18" s="1"/>
      <c r="C18" s="1"/>
      <c r="D18" s="1"/>
      <c r="E18" s="1"/>
      <c r="F18" s="1"/>
      <c r="G18" s="1"/>
      <c r="H18" s="1" t="s">
        <v>25</v>
      </c>
      <c r="I18" s="1"/>
      <c r="J18" s="8">
        <v>10</v>
      </c>
      <c r="K18" s="8">
        <v>0</v>
      </c>
      <c r="L18" s="8">
        <f>ROUND((J18-K18),5)</f>
        <v>10</v>
      </c>
      <c r="M18" s="9">
        <f>ROUND(IF(K18=0, IF(J18=0, 0, 1), J18/K18),5)</f>
        <v>1</v>
      </c>
      <c r="N18" s="8">
        <v>10</v>
      </c>
      <c r="O18" s="8">
        <v>0</v>
      </c>
      <c r="P18" s="8">
        <f>ROUND((N18-O18),5)</f>
        <v>10</v>
      </c>
      <c r="Q18" s="9">
        <f>ROUND(IF(O18=0, IF(N18=0, 0, 1), N18/O18),5)</f>
        <v>1</v>
      </c>
      <c r="R18" s="8">
        <v>10</v>
      </c>
      <c r="S18" s="8">
        <v>0</v>
      </c>
      <c r="T18" s="8">
        <f>ROUND((R18-S18),5)</f>
        <v>10</v>
      </c>
      <c r="U18" s="9">
        <f>ROUND(IF(S18=0, IF(R18=0, 0, 1), R18/S18),5)</f>
        <v>1</v>
      </c>
      <c r="V18" s="8">
        <v>35</v>
      </c>
      <c r="W18" s="8">
        <v>0</v>
      </c>
      <c r="X18" s="8">
        <f>ROUND((V18-W18),5)</f>
        <v>35</v>
      </c>
      <c r="Y18" s="9">
        <f>ROUND(IF(W18=0, IF(V18=0, 0, 1), V18/W18),5)</f>
        <v>1</v>
      </c>
      <c r="Z18" s="8">
        <v>55.55</v>
      </c>
      <c r="AA18" s="8">
        <v>0</v>
      </c>
      <c r="AB18" s="8">
        <f>ROUND((Z18-AA18),5)</f>
        <v>55.55</v>
      </c>
      <c r="AC18" s="9">
        <f>ROUND(IF(AA18=0, IF(Z18=0, 0, 1), Z18/AA18),5)</f>
        <v>1</v>
      </c>
      <c r="AD18" s="9"/>
      <c r="AE18" s="8">
        <f>ROUND(J18+N18+R18+V18+Z18,5)</f>
        <v>120.55</v>
      </c>
      <c r="AF18" s="8">
        <f>ROUND(K18+O18+S18+W18+AA18,5)</f>
        <v>0</v>
      </c>
      <c r="AG18" s="8">
        <f>ROUND((AE18-AF18),5)</f>
        <v>120.55</v>
      </c>
      <c r="AH18" s="9">
        <f>ROUND(IF(AF18=0, IF(AE18=0, 0, 1), AE18/AF18),5)</f>
        <v>1</v>
      </c>
    </row>
    <row r="19" spans="1:34" ht="15" thickBot="1" x14ac:dyDescent="0.35">
      <c r="A19" s="1"/>
      <c r="B19" s="1"/>
      <c r="C19" s="1"/>
      <c r="D19" s="1"/>
      <c r="E19" s="1"/>
      <c r="F19" s="1"/>
      <c r="G19" s="1" t="s">
        <v>26</v>
      </c>
      <c r="H19" s="1"/>
      <c r="I19" s="1"/>
      <c r="J19" s="10">
        <f>ROUND(SUM(J11:J18),5)</f>
        <v>20596.54</v>
      </c>
      <c r="K19" s="10">
        <f>ROUND(SUM(K11:K18),5)</f>
        <v>16226.5</v>
      </c>
      <c r="L19" s="10">
        <f>ROUND((J19-K19),5)</f>
        <v>4370.04</v>
      </c>
      <c r="M19" s="11">
        <f>ROUND(IF(K19=0, IF(J19=0, 0, 1), J19/K19),5)</f>
        <v>1.26932</v>
      </c>
      <c r="N19" s="10">
        <f>ROUND(SUM(N11:N18),5)</f>
        <v>26548.98</v>
      </c>
      <c r="O19" s="10">
        <f>ROUND(SUM(O11:O18),5)</f>
        <v>16226.5</v>
      </c>
      <c r="P19" s="10">
        <f>ROUND((N19-O19),5)</f>
        <v>10322.48</v>
      </c>
      <c r="Q19" s="11">
        <f>ROUND(IF(O19=0, IF(N19=0, 0, 1), N19/O19),5)</f>
        <v>1.63615</v>
      </c>
      <c r="R19" s="10">
        <f>ROUND(SUM(R11:R18),5)</f>
        <v>24447.32</v>
      </c>
      <c r="S19" s="10">
        <f>ROUND(SUM(S11:S18),5)</f>
        <v>16226.5</v>
      </c>
      <c r="T19" s="10">
        <f>ROUND((R19-S19),5)</f>
        <v>8220.82</v>
      </c>
      <c r="U19" s="11">
        <f>ROUND(IF(S19=0, IF(R19=0, 0, 1), R19/S19),5)</f>
        <v>1.5066299999999999</v>
      </c>
      <c r="V19" s="10">
        <f>ROUND(SUM(V11:V18),5)</f>
        <v>17945.89</v>
      </c>
      <c r="W19" s="10">
        <f>ROUND(SUM(W11:W18),5)</f>
        <v>16226.5</v>
      </c>
      <c r="X19" s="10">
        <f>ROUND((V19-W19),5)</f>
        <v>1719.39</v>
      </c>
      <c r="Y19" s="11">
        <f>ROUND(IF(W19=0, IF(V19=0, 0, 1), V19/W19),5)</f>
        <v>1.1059600000000001</v>
      </c>
      <c r="Z19" s="10">
        <f>ROUND(SUM(Z11:Z18),5)</f>
        <v>15157.43</v>
      </c>
      <c r="AA19" s="10">
        <f>ROUND(SUM(AA11:AA18),5)</f>
        <v>16226.5</v>
      </c>
      <c r="AB19" s="10">
        <f>ROUND((Z19-AA19),5)</f>
        <v>-1069.07</v>
      </c>
      <c r="AC19" s="11">
        <f>ROUND(IF(AA19=0, IF(Z19=0, 0, 1), Z19/AA19),5)</f>
        <v>0.93411999999999995</v>
      </c>
      <c r="AD19" s="11"/>
      <c r="AE19" s="10">
        <f>ROUND(J19+N19+R19+V19+Z19,5)</f>
        <v>104696.16</v>
      </c>
      <c r="AF19" s="10">
        <f>ROUND(K19+O19+S19+W19+AA19,5)</f>
        <v>81132.5</v>
      </c>
      <c r="AG19" s="10">
        <f>ROUND((AE19-AF19),5)</f>
        <v>23563.66</v>
      </c>
      <c r="AH19" s="11">
        <f>ROUND(IF(AF19=0, IF(AE19=0, 0, 1), AE19/AF19),5)</f>
        <v>1.29043</v>
      </c>
    </row>
    <row r="20" spans="1:34" ht="15" thickBot="1" x14ac:dyDescent="0.35">
      <c r="A20" s="1"/>
      <c r="B20" s="1"/>
      <c r="C20" s="1"/>
      <c r="D20" s="1"/>
      <c r="E20" s="1"/>
      <c r="F20" s="1" t="s">
        <v>27</v>
      </c>
      <c r="G20" s="1"/>
      <c r="H20" s="1"/>
      <c r="I20" s="1"/>
      <c r="J20" s="12">
        <f>ROUND(J6+J10+J19,5)</f>
        <v>27409.040000000001</v>
      </c>
      <c r="K20" s="12">
        <f>ROUND(K6+K10+K19,5)</f>
        <v>23050.63</v>
      </c>
      <c r="L20" s="12">
        <f>ROUND((J20-K20),5)</f>
        <v>4358.41</v>
      </c>
      <c r="M20" s="13">
        <f>ROUND(IF(K20=0, IF(J20=0, 0, 1), J20/K20),5)</f>
        <v>1.1890799999999999</v>
      </c>
      <c r="N20" s="12">
        <f>ROUND(N6+N10+N19,5)</f>
        <v>33473.980000000003</v>
      </c>
      <c r="O20" s="12">
        <f>ROUND(O6+O10+O19,5)</f>
        <v>23050.67</v>
      </c>
      <c r="P20" s="12">
        <f>ROUND((N20-O20),5)</f>
        <v>10423.31</v>
      </c>
      <c r="Q20" s="13">
        <f>ROUND(IF(O20=0, IF(N20=0, 0, 1), N20/O20),5)</f>
        <v>1.4521900000000001</v>
      </c>
      <c r="R20" s="12">
        <f>ROUND(R6+R10+R19,5)</f>
        <v>31308.38</v>
      </c>
      <c r="S20" s="12">
        <f>ROUND(S6+S10+S19,5)</f>
        <v>23050.67</v>
      </c>
      <c r="T20" s="12">
        <f>ROUND((R20-S20),5)</f>
        <v>8257.7099999999991</v>
      </c>
      <c r="U20" s="13">
        <f>ROUND(IF(S20=0, IF(R20=0, 0, 1), R20/S20),5)</f>
        <v>1.3582399999999999</v>
      </c>
      <c r="V20" s="12">
        <f>ROUND(V6+V10+V19,5)</f>
        <v>24845.89</v>
      </c>
      <c r="W20" s="12">
        <f>ROUND(W6+W10+W19,5)</f>
        <v>23050.67</v>
      </c>
      <c r="X20" s="12">
        <f>ROUND((V20-W20),5)</f>
        <v>1795.22</v>
      </c>
      <c r="Y20" s="13">
        <f>ROUND(IF(W20=0, IF(V20=0, 0, 1), V20/W20),5)</f>
        <v>1.0778799999999999</v>
      </c>
      <c r="Z20" s="12">
        <f>ROUND(Z6+Z10+Z19,5)</f>
        <v>25794.93</v>
      </c>
      <c r="AA20" s="12">
        <f>ROUND(AA6+AA10+AA19,5)</f>
        <v>23050.67</v>
      </c>
      <c r="AB20" s="12">
        <f>ROUND((Z20-AA20),5)</f>
        <v>2744.26</v>
      </c>
      <c r="AC20" s="13">
        <f>ROUND(IF(AA20=0, IF(Z20=0, 0, 1), Z20/AA20),5)</f>
        <v>1.1190500000000001</v>
      </c>
      <c r="AD20" s="13"/>
      <c r="AE20" s="12">
        <f>ROUND(J20+N20+R20+V20+Z20,5)</f>
        <v>142832.22</v>
      </c>
      <c r="AF20" s="12">
        <f>ROUND(K20+O20+S20+W20+AA20,5)</f>
        <v>115253.31</v>
      </c>
      <c r="AG20" s="12">
        <f>ROUND((AE20-AF20),5)</f>
        <v>27578.91</v>
      </c>
      <c r="AH20" s="13">
        <f>ROUND(IF(AF20=0, IF(AE20=0, 0, 1), AE20/AF20),5)</f>
        <v>1.23929</v>
      </c>
    </row>
    <row r="21" spans="1:34" x14ac:dyDescent="0.3">
      <c r="A21" s="1"/>
      <c r="B21" s="1"/>
      <c r="C21" s="1"/>
      <c r="D21" s="1"/>
      <c r="E21" s="1" t="s">
        <v>28</v>
      </c>
      <c r="F21" s="1"/>
      <c r="G21" s="1"/>
      <c r="H21" s="1"/>
      <c r="I21" s="1"/>
      <c r="J21" s="4">
        <f>ROUND(J5+J20,5)</f>
        <v>27409.040000000001</v>
      </c>
      <c r="K21" s="4">
        <f>ROUND(K5+K20,5)</f>
        <v>23050.63</v>
      </c>
      <c r="L21" s="4">
        <f>ROUND((J21-K21),5)</f>
        <v>4358.41</v>
      </c>
      <c r="M21" s="5">
        <f>ROUND(IF(K21=0, IF(J21=0, 0, 1), J21/K21),5)</f>
        <v>1.1890799999999999</v>
      </c>
      <c r="N21" s="4">
        <f>ROUND(N5+N20,5)</f>
        <v>33473.980000000003</v>
      </c>
      <c r="O21" s="4">
        <f>ROUND(O5+O20,5)</f>
        <v>23050.67</v>
      </c>
      <c r="P21" s="4">
        <f>ROUND((N21-O21),5)</f>
        <v>10423.31</v>
      </c>
      <c r="Q21" s="5">
        <f>ROUND(IF(O21=0, IF(N21=0, 0, 1), N21/O21),5)</f>
        <v>1.4521900000000001</v>
      </c>
      <c r="R21" s="4">
        <f>ROUND(R5+R20,5)</f>
        <v>31308.38</v>
      </c>
      <c r="S21" s="4">
        <f>ROUND(S5+S20,5)</f>
        <v>23050.67</v>
      </c>
      <c r="T21" s="4">
        <f>ROUND((R21-S21),5)</f>
        <v>8257.7099999999991</v>
      </c>
      <c r="U21" s="5">
        <f>ROUND(IF(S21=0, IF(R21=0, 0, 1), R21/S21),5)</f>
        <v>1.3582399999999999</v>
      </c>
      <c r="V21" s="4">
        <f>ROUND(V5+V20,5)</f>
        <v>24845.89</v>
      </c>
      <c r="W21" s="4">
        <f>ROUND(W5+W20,5)</f>
        <v>23050.67</v>
      </c>
      <c r="X21" s="4">
        <f>ROUND((V21-W21),5)</f>
        <v>1795.22</v>
      </c>
      <c r="Y21" s="5">
        <f>ROUND(IF(W21=0, IF(V21=0, 0, 1), V21/W21),5)</f>
        <v>1.0778799999999999</v>
      </c>
      <c r="Z21" s="4">
        <f>ROUND(Z5+Z20,5)</f>
        <v>25794.93</v>
      </c>
      <c r="AA21" s="4">
        <f>ROUND(AA5+AA20,5)</f>
        <v>23050.67</v>
      </c>
      <c r="AB21" s="4">
        <f>ROUND((Z21-AA21),5)</f>
        <v>2744.26</v>
      </c>
      <c r="AC21" s="5">
        <f>ROUND(IF(AA21=0, IF(Z21=0, 0, 1), Z21/AA21),5)</f>
        <v>1.1190500000000001</v>
      </c>
      <c r="AD21" s="5"/>
      <c r="AE21" s="4">
        <f>ROUND(J21+N21+R21+V21+Z21,5)</f>
        <v>142832.22</v>
      </c>
      <c r="AF21" s="4">
        <f>ROUND(K21+O21+S21+W21+AA21,5)</f>
        <v>115253.31</v>
      </c>
      <c r="AG21" s="4">
        <f>ROUND((AE21-AF21),5)</f>
        <v>27578.91</v>
      </c>
      <c r="AH21" s="5">
        <f>ROUND(IF(AF21=0, IF(AE21=0, 0, 1), AE21/AF21),5)</f>
        <v>1.23929</v>
      </c>
    </row>
    <row r="22" spans="1:34" x14ac:dyDescent="0.3">
      <c r="A22" s="1"/>
      <c r="B22" s="1"/>
      <c r="C22" s="1"/>
      <c r="D22" s="1"/>
      <c r="E22" s="1" t="s">
        <v>29</v>
      </c>
      <c r="F22" s="1"/>
      <c r="G22" s="1"/>
      <c r="H22" s="1"/>
      <c r="I22" s="1"/>
      <c r="J22" s="4"/>
      <c r="K22" s="4"/>
      <c r="L22" s="4"/>
      <c r="M22" s="5"/>
      <c r="N22" s="4"/>
      <c r="O22" s="4"/>
      <c r="P22" s="4"/>
      <c r="Q22" s="5"/>
      <c r="R22" s="4"/>
      <c r="S22" s="4"/>
      <c r="T22" s="4"/>
      <c r="U22" s="5"/>
      <c r="V22" s="4"/>
      <c r="W22" s="4"/>
      <c r="X22" s="4"/>
      <c r="Y22" s="5"/>
      <c r="Z22" s="4"/>
      <c r="AA22" s="4"/>
      <c r="AB22" s="4"/>
      <c r="AC22" s="5"/>
      <c r="AD22" s="5"/>
      <c r="AE22" s="4"/>
      <c r="AF22" s="4"/>
      <c r="AG22" s="4"/>
      <c r="AH22" s="5"/>
    </row>
    <row r="23" spans="1:34" ht="15" thickBot="1" x14ac:dyDescent="0.35">
      <c r="A23" s="1"/>
      <c r="B23" s="1"/>
      <c r="C23" s="1"/>
      <c r="D23" s="1"/>
      <c r="E23" s="1"/>
      <c r="F23" s="1" t="s">
        <v>30</v>
      </c>
      <c r="G23" s="1"/>
      <c r="H23" s="1"/>
      <c r="I23" s="1"/>
      <c r="J23" s="8">
        <v>3.33</v>
      </c>
      <c r="K23" s="8">
        <v>0</v>
      </c>
      <c r="L23" s="8">
        <f>ROUND((J23-K23),5)</f>
        <v>3.33</v>
      </c>
      <c r="M23" s="9">
        <f>ROUND(IF(K23=0, IF(J23=0, 0, 1), J23/K23),5)</f>
        <v>1</v>
      </c>
      <c r="N23" s="8">
        <v>3.46</v>
      </c>
      <c r="O23" s="8">
        <v>0</v>
      </c>
      <c r="P23" s="8">
        <f>ROUND((N23-O23),5)</f>
        <v>3.46</v>
      </c>
      <c r="Q23" s="9">
        <f>ROUND(IF(O23=0, IF(N23=0, 0, 1), N23/O23),5)</f>
        <v>1</v>
      </c>
      <c r="R23" s="8">
        <v>3.3</v>
      </c>
      <c r="S23" s="8">
        <v>0</v>
      </c>
      <c r="T23" s="8">
        <f>ROUND((R23-S23),5)</f>
        <v>3.3</v>
      </c>
      <c r="U23" s="9">
        <f>ROUND(IF(S23=0, IF(R23=0, 0, 1), R23/S23),5)</f>
        <v>1</v>
      </c>
      <c r="V23" s="8">
        <v>1.66</v>
      </c>
      <c r="W23" s="8">
        <v>0</v>
      </c>
      <c r="X23" s="8">
        <f>ROUND((V23-W23),5)</f>
        <v>1.66</v>
      </c>
      <c r="Y23" s="9">
        <f>ROUND(IF(W23=0, IF(V23=0, 0, 1), V23/W23),5)</f>
        <v>1</v>
      </c>
      <c r="Z23" s="8">
        <v>1.6</v>
      </c>
      <c r="AA23" s="8">
        <v>0</v>
      </c>
      <c r="AB23" s="8">
        <f>ROUND((Z23-AA23),5)</f>
        <v>1.6</v>
      </c>
      <c r="AC23" s="9">
        <f>ROUND(IF(AA23=0, IF(Z23=0, 0, 1), Z23/AA23),5)</f>
        <v>1</v>
      </c>
      <c r="AD23" s="9"/>
      <c r="AE23" s="8">
        <f>ROUND(J23+N23+R23+V23+Z23,5)</f>
        <v>13.35</v>
      </c>
      <c r="AF23" s="8">
        <f>ROUND(K23+O23+S23+W23+AA23,5)</f>
        <v>0</v>
      </c>
      <c r="AG23" s="8">
        <f>ROUND((AE23-AF23),5)</f>
        <v>13.35</v>
      </c>
      <c r="AH23" s="9">
        <f>ROUND(IF(AF23=0, IF(AE23=0, 0, 1), AE23/AF23),5)</f>
        <v>1</v>
      </c>
    </row>
    <row r="24" spans="1:34" ht="15" thickBot="1" x14ac:dyDescent="0.35">
      <c r="A24" s="1"/>
      <c r="B24" s="1"/>
      <c r="C24" s="1"/>
      <c r="D24" s="1"/>
      <c r="E24" s="1" t="s">
        <v>31</v>
      </c>
      <c r="F24" s="1"/>
      <c r="G24" s="1"/>
      <c r="H24" s="1"/>
      <c r="I24" s="1"/>
      <c r="J24" s="10">
        <f>ROUND(SUM(J22:J23),5)</f>
        <v>3.33</v>
      </c>
      <c r="K24" s="10">
        <f>ROUND(SUM(K22:K23),5)</f>
        <v>0</v>
      </c>
      <c r="L24" s="10">
        <f>ROUND((J24-K24),5)</f>
        <v>3.33</v>
      </c>
      <c r="M24" s="11">
        <f>ROUND(IF(K24=0, IF(J24=0, 0, 1), J24/K24),5)</f>
        <v>1</v>
      </c>
      <c r="N24" s="10">
        <f>ROUND(SUM(N22:N23),5)</f>
        <v>3.46</v>
      </c>
      <c r="O24" s="10">
        <f>ROUND(SUM(O22:O23),5)</f>
        <v>0</v>
      </c>
      <c r="P24" s="10">
        <f>ROUND((N24-O24),5)</f>
        <v>3.46</v>
      </c>
      <c r="Q24" s="11">
        <f>ROUND(IF(O24=0, IF(N24=0, 0, 1), N24/O24),5)</f>
        <v>1</v>
      </c>
      <c r="R24" s="10">
        <f>ROUND(SUM(R22:R23),5)</f>
        <v>3.3</v>
      </c>
      <c r="S24" s="10">
        <f>ROUND(SUM(S22:S23),5)</f>
        <v>0</v>
      </c>
      <c r="T24" s="10">
        <f>ROUND((R24-S24),5)</f>
        <v>3.3</v>
      </c>
      <c r="U24" s="11">
        <f>ROUND(IF(S24=0, IF(R24=0, 0, 1), R24/S24),5)</f>
        <v>1</v>
      </c>
      <c r="V24" s="10">
        <f>ROUND(SUM(V22:V23),5)</f>
        <v>1.66</v>
      </c>
      <c r="W24" s="10">
        <f>ROUND(SUM(W22:W23),5)</f>
        <v>0</v>
      </c>
      <c r="X24" s="10">
        <f>ROUND((V24-W24),5)</f>
        <v>1.66</v>
      </c>
      <c r="Y24" s="11">
        <f>ROUND(IF(W24=0, IF(V24=0, 0, 1), V24/W24),5)</f>
        <v>1</v>
      </c>
      <c r="Z24" s="10">
        <f>ROUND(SUM(Z22:Z23),5)</f>
        <v>1.6</v>
      </c>
      <c r="AA24" s="10">
        <f>ROUND(SUM(AA22:AA23),5)</f>
        <v>0</v>
      </c>
      <c r="AB24" s="10">
        <f>ROUND((Z24-AA24),5)</f>
        <v>1.6</v>
      </c>
      <c r="AC24" s="11">
        <f>ROUND(IF(AA24=0, IF(Z24=0, 0, 1), Z24/AA24),5)</f>
        <v>1</v>
      </c>
      <c r="AD24" s="11"/>
      <c r="AE24" s="10">
        <f>ROUND(J24+N24+R24+V24+Z24,5)</f>
        <v>13.35</v>
      </c>
      <c r="AF24" s="10">
        <f>ROUND(K24+O24+S24+W24+AA24,5)</f>
        <v>0</v>
      </c>
      <c r="AG24" s="10">
        <f>ROUND((AE24-AF24),5)</f>
        <v>13.35</v>
      </c>
      <c r="AH24" s="11">
        <f>ROUND(IF(AF24=0, IF(AE24=0, 0, 1), AE24/AF24),5)</f>
        <v>1</v>
      </c>
    </row>
    <row r="25" spans="1:34" ht="15" thickBot="1" x14ac:dyDescent="0.35">
      <c r="A25" s="1"/>
      <c r="B25" s="1"/>
      <c r="C25" s="1"/>
      <c r="D25" s="1" t="s">
        <v>32</v>
      </c>
      <c r="E25" s="1"/>
      <c r="F25" s="1"/>
      <c r="G25" s="1"/>
      <c r="H25" s="1"/>
      <c r="I25" s="1"/>
      <c r="J25" s="12">
        <f>ROUND(J4+J21+J24,5)</f>
        <v>27412.37</v>
      </c>
      <c r="K25" s="12">
        <f>ROUND(K4+K21+K24,5)</f>
        <v>23050.63</v>
      </c>
      <c r="L25" s="12">
        <f>ROUND((J25-K25),5)</f>
        <v>4361.74</v>
      </c>
      <c r="M25" s="13">
        <f>ROUND(IF(K25=0, IF(J25=0, 0, 1), J25/K25),5)</f>
        <v>1.1892199999999999</v>
      </c>
      <c r="N25" s="12">
        <f>ROUND(N4+N21+N24,5)</f>
        <v>33477.440000000002</v>
      </c>
      <c r="O25" s="12">
        <f>ROUND(O4+O21+O24,5)</f>
        <v>23050.67</v>
      </c>
      <c r="P25" s="12">
        <f>ROUND((N25-O25),5)</f>
        <v>10426.77</v>
      </c>
      <c r="Q25" s="13">
        <f>ROUND(IF(O25=0, IF(N25=0, 0, 1), N25/O25),5)</f>
        <v>1.45234</v>
      </c>
      <c r="R25" s="12">
        <f>ROUND(R4+R21+R24,5)</f>
        <v>31311.68</v>
      </c>
      <c r="S25" s="12">
        <f>ROUND(S4+S21+S24,5)</f>
        <v>23050.67</v>
      </c>
      <c r="T25" s="12">
        <f>ROUND((R25-S25),5)</f>
        <v>8261.01</v>
      </c>
      <c r="U25" s="13">
        <f>ROUND(IF(S25=0, IF(R25=0, 0, 1), R25/S25),5)</f>
        <v>1.3583799999999999</v>
      </c>
      <c r="V25" s="12">
        <f>ROUND(V4+V21+V24,5)</f>
        <v>24847.55</v>
      </c>
      <c r="W25" s="12">
        <f>ROUND(W4+W21+W24,5)</f>
        <v>23050.67</v>
      </c>
      <c r="X25" s="12">
        <f>ROUND((V25-W25),5)</f>
        <v>1796.88</v>
      </c>
      <c r="Y25" s="13">
        <f>ROUND(IF(W25=0, IF(V25=0, 0, 1), V25/W25),5)</f>
        <v>1.07795</v>
      </c>
      <c r="Z25" s="12">
        <f>ROUND(Z4+Z21+Z24,5)</f>
        <v>25796.53</v>
      </c>
      <c r="AA25" s="12">
        <f>ROUND(AA4+AA21+AA24,5)</f>
        <v>23050.67</v>
      </c>
      <c r="AB25" s="12">
        <f>ROUND((Z25-AA25),5)</f>
        <v>2745.86</v>
      </c>
      <c r="AC25" s="13">
        <f>ROUND(IF(AA25=0, IF(Z25=0, 0, 1), Z25/AA25),5)</f>
        <v>1.1191199999999999</v>
      </c>
      <c r="AD25" s="13"/>
      <c r="AE25" s="12">
        <f>ROUND(J25+N25+R25+V25+Z25,5)</f>
        <v>142845.57</v>
      </c>
      <c r="AF25" s="12">
        <f>ROUND(K25+O25+S25+W25+AA25,5)</f>
        <v>115253.31</v>
      </c>
      <c r="AG25" s="12">
        <f>ROUND((AE25-AF25),5)</f>
        <v>27592.26</v>
      </c>
      <c r="AH25" s="13">
        <f>ROUND(IF(AF25=0, IF(AE25=0, 0, 1), AE25/AF25),5)</f>
        <v>1.2394099999999999</v>
      </c>
    </row>
    <row r="26" spans="1:34" x14ac:dyDescent="0.3">
      <c r="A26" s="1"/>
      <c r="B26" s="1"/>
      <c r="C26" s="1" t="s">
        <v>33</v>
      </c>
      <c r="D26" s="1"/>
      <c r="E26" s="1"/>
      <c r="F26" s="1"/>
      <c r="G26" s="1"/>
      <c r="H26" s="1"/>
      <c r="I26" s="1"/>
      <c r="J26" s="4">
        <f>J25</f>
        <v>27412.37</v>
      </c>
      <c r="K26" s="4">
        <f>K25</f>
        <v>23050.63</v>
      </c>
      <c r="L26" s="4">
        <f>ROUND((J26-K26),5)</f>
        <v>4361.74</v>
      </c>
      <c r="M26" s="5">
        <f>ROUND(IF(K26=0, IF(J26=0, 0, 1), J26/K26),5)</f>
        <v>1.1892199999999999</v>
      </c>
      <c r="N26" s="4">
        <f>N25</f>
        <v>33477.440000000002</v>
      </c>
      <c r="O26" s="4">
        <f>O25</f>
        <v>23050.67</v>
      </c>
      <c r="P26" s="4">
        <f>ROUND((N26-O26),5)</f>
        <v>10426.77</v>
      </c>
      <c r="Q26" s="5">
        <f>ROUND(IF(O26=0, IF(N26=0, 0, 1), N26/O26),5)</f>
        <v>1.45234</v>
      </c>
      <c r="R26" s="4">
        <f>R25</f>
        <v>31311.68</v>
      </c>
      <c r="S26" s="4">
        <f>S25</f>
        <v>23050.67</v>
      </c>
      <c r="T26" s="4">
        <f>ROUND((R26-S26),5)</f>
        <v>8261.01</v>
      </c>
      <c r="U26" s="5">
        <f>ROUND(IF(S26=0, IF(R26=0, 0, 1), R26/S26),5)</f>
        <v>1.3583799999999999</v>
      </c>
      <c r="V26" s="4">
        <f>V25</f>
        <v>24847.55</v>
      </c>
      <c r="W26" s="4">
        <f>W25</f>
        <v>23050.67</v>
      </c>
      <c r="X26" s="4">
        <f>ROUND((V26-W26),5)</f>
        <v>1796.88</v>
      </c>
      <c r="Y26" s="5">
        <f>ROUND(IF(W26=0, IF(V26=0, 0, 1), V26/W26),5)</f>
        <v>1.07795</v>
      </c>
      <c r="Z26" s="4">
        <f>Z25</f>
        <v>25796.53</v>
      </c>
      <c r="AA26" s="4">
        <f>AA25</f>
        <v>23050.67</v>
      </c>
      <c r="AB26" s="4">
        <f>ROUND((Z26-AA26),5)</f>
        <v>2745.86</v>
      </c>
      <c r="AC26" s="5">
        <f>ROUND(IF(AA26=0, IF(Z26=0, 0, 1), Z26/AA26),5)</f>
        <v>1.1191199999999999</v>
      </c>
      <c r="AD26" s="5"/>
      <c r="AE26" s="4">
        <f>ROUND(J26+N26+R26+V26+Z26,5)</f>
        <v>142845.57</v>
      </c>
      <c r="AF26" s="4">
        <f>ROUND(K26+O26+S26+W26+AA26,5)</f>
        <v>115253.31</v>
      </c>
      <c r="AG26" s="4">
        <f>ROUND((AE26-AF26),5)</f>
        <v>27592.26</v>
      </c>
      <c r="AH26" s="5">
        <f>ROUND(IF(AF26=0, IF(AE26=0, 0, 1), AE26/AF26),5)</f>
        <v>1.2394099999999999</v>
      </c>
    </row>
    <row r="27" spans="1:34" x14ac:dyDescent="0.3">
      <c r="A27" s="1"/>
      <c r="B27" s="1"/>
      <c r="C27" s="1"/>
      <c r="D27" s="1" t="s">
        <v>34</v>
      </c>
      <c r="E27" s="1"/>
      <c r="F27" s="1"/>
      <c r="G27" s="1"/>
      <c r="H27" s="1"/>
      <c r="I27" s="1"/>
      <c r="J27" s="4"/>
      <c r="K27" s="4"/>
      <c r="L27" s="4"/>
      <c r="M27" s="5"/>
      <c r="N27" s="4"/>
      <c r="O27" s="4"/>
      <c r="P27" s="4"/>
      <c r="Q27" s="5"/>
      <c r="R27" s="4"/>
      <c r="S27" s="4"/>
      <c r="T27" s="4"/>
      <c r="U27" s="5"/>
      <c r="V27" s="4"/>
      <c r="W27" s="4"/>
      <c r="X27" s="4"/>
      <c r="Y27" s="5"/>
      <c r="Z27" s="4"/>
      <c r="AA27" s="4"/>
      <c r="AB27" s="4"/>
      <c r="AC27" s="5"/>
      <c r="AD27" s="5"/>
      <c r="AE27" s="4"/>
      <c r="AF27" s="4"/>
      <c r="AG27" s="4"/>
      <c r="AH27" s="5"/>
    </row>
    <row r="28" spans="1:34" x14ac:dyDescent="0.3">
      <c r="A28" s="1"/>
      <c r="B28" s="1"/>
      <c r="C28" s="1"/>
      <c r="D28" s="1"/>
      <c r="E28" s="1" t="s">
        <v>35</v>
      </c>
      <c r="F28" s="1"/>
      <c r="G28" s="1"/>
      <c r="H28" s="1"/>
      <c r="I28" s="1"/>
      <c r="J28" s="4"/>
      <c r="K28" s="4"/>
      <c r="L28" s="4"/>
      <c r="M28" s="5"/>
      <c r="N28" s="4"/>
      <c r="O28" s="4"/>
      <c r="P28" s="4"/>
      <c r="Q28" s="5"/>
      <c r="R28" s="4"/>
      <c r="S28" s="4"/>
      <c r="T28" s="4"/>
      <c r="U28" s="5"/>
      <c r="V28" s="4"/>
      <c r="W28" s="4"/>
      <c r="X28" s="4"/>
      <c r="Y28" s="5"/>
      <c r="Z28" s="4"/>
      <c r="AA28" s="4"/>
      <c r="AB28" s="4"/>
      <c r="AC28" s="5"/>
      <c r="AD28" s="5"/>
      <c r="AE28" s="4"/>
      <c r="AF28" s="4"/>
      <c r="AG28" s="4"/>
      <c r="AH28" s="5"/>
    </row>
    <row r="29" spans="1:34" x14ac:dyDescent="0.3">
      <c r="A29" s="1"/>
      <c r="B29" s="1"/>
      <c r="C29" s="1"/>
      <c r="D29" s="1"/>
      <c r="E29" s="1"/>
      <c r="F29" s="1" t="s">
        <v>36</v>
      </c>
      <c r="G29" s="1"/>
      <c r="H29" s="1"/>
      <c r="I29" s="1"/>
      <c r="J29" s="4"/>
      <c r="K29" s="4"/>
      <c r="L29" s="4"/>
      <c r="M29" s="5"/>
      <c r="N29" s="4"/>
      <c r="O29" s="4"/>
      <c r="P29" s="4"/>
      <c r="Q29" s="5"/>
      <c r="R29" s="4"/>
      <c r="S29" s="4"/>
      <c r="T29" s="4"/>
      <c r="U29" s="5"/>
      <c r="V29" s="4"/>
      <c r="W29" s="4"/>
      <c r="X29" s="4"/>
      <c r="Y29" s="5"/>
      <c r="Z29" s="4"/>
      <c r="AA29" s="4"/>
      <c r="AB29" s="4"/>
      <c r="AC29" s="5"/>
      <c r="AD29" s="5"/>
      <c r="AE29" s="4"/>
      <c r="AF29" s="4"/>
      <c r="AG29" s="4"/>
      <c r="AH29" s="5"/>
    </row>
    <row r="30" spans="1:34" x14ac:dyDescent="0.3">
      <c r="A30" s="1"/>
      <c r="B30" s="1"/>
      <c r="C30" s="1"/>
      <c r="D30" s="1"/>
      <c r="E30" s="1"/>
      <c r="F30" s="1"/>
      <c r="G30" s="1" t="s">
        <v>37</v>
      </c>
      <c r="H30" s="1"/>
      <c r="I30" s="1"/>
      <c r="J30" s="4"/>
      <c r="K30" s="4"/>
      <c r="L30" s="4"/>
      <c r="M30" s="5"/>
      <c r="N30" s="4"/>
      <c r="O30" s="4"/>
      <c r="P30" s="4"/>
      <c r="Q30" s="5"/>
      <c r="R30" s="4"/>
      <c r="S30" s="4"/>
      <c r="T30" s="4"/>
      <c r="U30" s="5"/>
      <c r="V30" s="4"/>
      <c r="W30" s="4"/>
      <c r="X30" s="4"/>
      <c r="Y30" s="5"/>
      <c r="Z30" s="4"/>
      <c r="AA30" s="4"/>
      <c r="AB30" s="4"/>
      <c r="AC30" s="5"/>
      <c r="AD30" s="5"/>
      <c r="AE30" s="4"/>
      <c r="AF30" s="4"/>
      <c r="AG30" s="4"/>
      <c r="AH30" s="5"/>
    </row>
    <row r="31" spans="1:34" x14ac:dyDescent="0.3">
      <c r="A31" s="1"/>
      <c r="B31" s="1"/>
      <c r="C31" s="1"/>
      <c r="D31" s="1"/>
      <c r="E31" s="1"/>
      <c r="F31" s="1"/>
      <c r="G31" s="1"/>
      <c r="H31" s="1" t="s">
        <v>38</v>
      </c>
      <c r="I31" s="1"/>
      <c r="J31" s="4">
        <v>921</v>
      </c>
      <c r="K31" s="4">
        <v>1304.1300000000001</v>
      </c>
      <c r="L31" s="4">
        <f>ROUND((J31-K31),5)</f>
        <v>-383.13</v>
      </c>
      <c r="M31" s="5">
        <f>ROUND(IF(K31=0, IF(J31=0, 0, 1), J31/K31),5)</f>
        <v>0.70621999999999996</v>
      </c>
      <c r="N31" s="4">
        <v>2916</v>
      </c>
      <c r="O31" s="4">
        <v>1304.17</v>
      </c>
      <c r="P31" s="4">
        <f>ROUND((N31-O31),5)</f>
        <v>1611.83</v>
      </c>
      <c r="Q31" s="5">
        <f>ROUND(IF(O31=0, IF(N31=0, 0, 1), N31/O31),5)</f>
        <v>2.2359</v>
      </c>
      <c r="R31" s="4">
        <v>1282.8</v>
      </c>
      <c r="S31" s="4">
        <v>1304.17</v>
      </c>
      <c r="T31" s="4">
        <f>ROUND((R31-S31),5)</f>
        <v>-21.37</v>
      </c>
      <c r="U31" s="5">
        <f>ROUND(IF(S31=0, IF(R31=0, 0, 1), R31/S31),5)</f>
        <v>0.98360999999999998</v>
      </c>
      <c r="V31" s="4">
        <v>1402</v>
      </c>
      <c r="W31" s="4">
        <v>1304.17</v>
      </c>
      <c r="X31" s="4">
        <f>ROUND((V31-W31),5)</f>
        <v>97.83</v>
      </c>
      <c r="Y31" s="5">
        <f>ROUND(IF(W31=0, IF(V31=0, 0, 1), V31/W31),5)</f>
        <v>1.07501</v>
      </c>
      <c r="Z31" s="4">
        <v>1258</v>
      </c>
      <c r="AA31" s="4">
        <v>1304.17</v>
      </c>
      <c r="AB31" s="4">
        <f>ROUND((Z31-AA31),5)</f>
        <v>-46.17</v>
      </c>
      <c r="AC31" s="5">
        <f>ROUND(IF(AA31=0, IF(Z31=0, 0, 1), Z31/AA31),5)</f>
        <v>0.96460000000000001</v>
      </c>
      <c r="AD31" s="5"/>
      <c r="AE31" s="4">
        <f>ROUND(J31+N31+R31+V31+Z31,5)</f>
        <v>7779.8</v>
      </c>
      <c r="AF31" s="4">
        <f>ROUND(K31+O31+S31+W31+AA31,5)</f>
        <v>6520.81</v>
      </c>
      <c r="AG31" s="4">
        <f>ROUND((AE31-AF31),5)</f>
        <v>1258.99</v>
      </c>
      <c r="AH31" s="5">
        <f>ROUND(IF(AF31=0, IF(AE31=0, 0, 1), AE31/AF31),5)</f>
        <v>1.1930700000000001</v>
      </c>
    </row>
    <row r="32" spans="1:34" x14ac:dyDescent="0.3">
      <c r="A32" s="1"/>
      <c r="B32" s="1"/>
      <c r="C32" s="1"/>
      <c r="D32" s="1"/>
      <c r="E32" s="1"/>
      <c r="F32" s="1"/>
      <c r="G32" s="1"/>
      <c r="H32" s="1" t="s">
        <v>39</v>
      </c>
      <c r="I32" s="1"/>
      <c r="J32" s="4">
        <v>673.08</v>
      </c>
      <c r="K32" s="4">
        <v>1502.12</v>
      </c>
      <c r="L32" s="4">
        <f>ROUND((J32-K32),5)</f>
        <v>-829.04</v>
      </c>
      <c r="M32" s="5">
        <f>ROUND(IF(K32=0, IF(J32=0, 0, 1), J32/K32),5)</f>
        <v>0.44808999999999999</v>
      </c>
      <c r="N32" s="4">
        <v>2173.23</v>
      </c>
      <c r="O32" s="4">
        <v>1502.08</v>
      </c>
      <c r="P32" s="4">
        <f>ROUND((N32-O32),5)</f>
        <v>671.15</v>
      </c>
      <c r="Q32" s="5">
        <f>ROUND(IF(O32=0, IF(N32=0, 0, 1), N32/O32),5)</f>
        <v>1.4468099999999999</v>
      </c>
      <c r="R32" s="4">
        <v>1423.16</v>
      </c>
      <c r="S32" s="4">
        <v>1502.08</v>
      </c>
      <c r="T32" s="4">
        <f>ROUND((R32-S32),5)</f>
        <v>-78.92</v>
      </c>
      <c r="U32" s="5">
        <f>ROUND(IF(S32=0, IF(R32=0, 0, 1), R32/S32),5)</f>
        <v>0.94745999999999997</v>
      </c>
      <c r="V32" s="4">
        <v>1423.16</v>
      </c>
      <c r="W32" s="4">
        <v>1502.08</v>
      </c>
      <c r="X32" s="4">
        <f>ROUND((V32-W32),5)</f>
        <v>-78.92</v>
      </c>
      <c r="Y32" s="5">
        <f>ROUND(IF(W32=0, IF(V32=0, 0, 1), V32/W32),5)</f>
        <v>0.94745999999999997</v>
      </c>
      <c r="Z32" s="4">
        <v>1423.16</v>
      </c>
      <c r="AA32" s="4">
        <v>1502.08</v>
      </c>
      <c r="AB32" s="4">
        <f>ROUND((Z32-AA32),5)</f>
        <v>-78.92</v>
      </c>
      <c r="AC32" s="5">
        <f>ROUND(IF(AA32=0, IF(Z32=0, 0, 1), Z32/AA32),5)</f>
        <v>0.94745999999999997</v>
      </c>
      <c r="AD32" s="5"/>
      <c r="AE32" s="4">
        <f>ROUND(J32+N32+R32+V32+Z32,5)</f>
        <v>7115.79</v>
      </c>
      <c r="AF32" s="4">
        <f>ROUND(K32+O32+S32+W32+AA32,5)</f>
        <v>7510.44</v>
      </c>
      <c r="AG32" s="4">
        <f>ROUND((AE32-AF32),5)</f>
        <v>-394.65</v>
      </c>
      <c r="AH32" s="5">
        <f>ROUND(IF(AF32=0, IF(AE32=0, 0, 1), AE32/AF32),5)</f>
        <v>0.94745000000000001</v>
      </c>
    </row>
    <row r="33" spans="1:34" ht="15" thickBot="1" x14ac:dyDescent="0.35">
      <c r="A33" s="1"/>
      <c r="B33" s="1"/>
      <c r="C33" s="1"/>
      <c r="D33" s="1"/>
      <c r="E33" s="1"/>
      <c r="F33" s="1"/>
      <c r="G33" s="1"/>
      <c r="H33" s="1" t="s">
        <v>40</v>
      </c>
      <c r="I33" s="1"/>
      <c r="J33" s="6">
        <v>0</v>
      </c>
      <c r="K33" s="6">
        <v>1543.62</v>
      </c>
      <c r="L33" s="6">
        <f>ROUND((J33-K33),5)</f>
        <v>-1543.62</v>
      </c>
      <c r="M33" s="7">
        <f>ROUND(IF(K33=0, IF(J33=0, 0, 1), J33/K33),5)</f>
        <v>0</v>
      </c>
      <c r="N33" s="6">
        <v>534.36</v>
      </c>
      <c r="O33" s="6">
        <v>1543.58</v>
      </c>
      <c r="P33" s="6">
        <f>ROUND((N33-O33),5)</f>
        <v>-1009.22</v>
      </c>
      <c r="Q33" s="7">
        <f>ROUND(IF(O33=0, IF(N33=0, 0, 1), N33/O33),5)</f>
        <v>0.34617999999999999</v>
      </c>
      <c r="R33" s="6">
        <v>0</v>
      </c>
      <c r="S33" s="6">
        <v>1543.58</v>
      </c>
      <c r="T33" s="6">
        <f>ROUND((R33-S33),5)</f>
        <v>-1543.58</v>
      </c>
      <c r="U33" s="7">
        <f>ROUND(IF(S33=0, IF(R33=0, 0, 1), R33/S33),5)</f>
        <v>0</v>
      </c>
      <c r="V33" s="6">
        <v>0</v>
      </c>
      <c r="W33" s="6">
        <v>1543.58</v>
      </c>
      <c r="X33" s="6">
        <f>ROUND((V33-W33),5)</f>
        <v>-1543.58</v>
      </c>
      <c r="Y33" s="7">
        <f>ROUND(IF(W33=0, IF(V33=0, 0, 1), V33/W33),5)</f>
        <v>0</v>
      </c>
      <c r="Z33" s="6">
        <v>0</v>
      </c>
      <c r="AA33" s="6">
        <v>1543.58</v>
      </c>
      <c r="AB33" s="6">
        <f>ROUND((Z33-AA33),5)</f>
        <v>-1543.58</v>
      </c>
      <c r="AC33" s="7">
        <f>ROUND(IF(AA33=0, IF(Z33=0, 0, 1), Z33/AA33),5)</f>
        <v>0</v>
      </c>
      <c r="AD33" s="7"/>
      <c r="AE33" s="6">
        <f>ROUND(J33+N33+R33+V33+Z33,5)</f>
        <v>534.36</v>
      </c>
      <c r="AF33" s="6">
        <f>ROUND(K33+O33+S33+W33+AA33,5)</f>
        <v>7717.94</v>
      </c>
      <c r="AG33" s="6">
        <f>ROUND((AE33-AF33),5)</f>
        <v>-7183.58</v>
      </c>
      <c r="AH33" s="7">
        <f>ROUND(IF(AF33=0, IF(AE33=0, 0, 1), AE33/AF33),5)</f>
        <v>6.9239999999999996E-2</v>
      </c>
    </row>
    <row r="34" spans="1:34" x14ac:dyDescent="0.3">
      <c r="A34" s="1"/>
      <c r="B34" s="1"/>
      <c r="C34" s="1"/>
      <c r="D34" s="1"/>
      <c r="E34" s="1"/>
      <c r="F34" s="1"/>
      <c r="G34" s="1" t="s">
        <v>41</v>
      </c>
      <c r="H34" s="1"/>
      <c r="I34" s="1"/>
      <c r="J34" s="4">
        <f>ROUND(SUM(J30:J33),5)</f>
        <v>1594.08</v>
      </c>
      <c r="K34" s="4">
        <f>ROUND(SUM(K30:K33),5)</f>
        <v>4349.87</v>
      </c>
      <c r="L34" s="4">
        <f>ROUND((J34-K34),5)</f>
        <v>-2755.79</v>
      </c>
      <c r="M34" s="5">
        <f>ROUND(IF(K34=0, IF(J34=0, 0, 1), J34/K34),5)</f>
        <v>0.36647000000000002</v>
      </c>
      <c r="N34" s="4">
        <f>ROUND(SUM(N30:N33),5)</f>
        <v>5623.59</v>
      </c>
      <c r="O34" s="4">
        <f>ROUND(SUM(O30:O33),5)</f>
        <v>4349.83</v>
      </c>
      <c r="P34" s="4">
        <f>ROUND((N34-O34),5)</f>
        <v>1273.76</v>
      </c>
      <c r="Q34" s="5">
        <f>ROUND(IF(O34=0, IF(N34=0, 0, 1), N34/O34),5)</f>
        <v>1.2928299999999999</v>
      </c>
      <c r="R34" s="4">
        <f>ROUND(SUM(R30:R33),5)</f>
        <v>2705.96</v>
      </c>
      <c r="S34" s="4">
        <f>ROUND(SUM(S30:S33),5)</f>
        <v>4349.83</v>
      </c>
      <c r="T34" s="4">
        <f>ROUND((R34-S34),5)</f>
        <v>-1643.87</v>
      </c>
      <c r="U34" s="5">
        <f>ROUND(IF(S34=0, IF(R34=0, 0, 1), R34/S34),5)</f>
        <v>0.62207999999999997</v>
      </c>
      <c r="V34" s="4">
        <f>ROUND(SUM(V30:V33),5)</f>
        <v>2825.16</v>
      </c>
      <c r="W34" s="4">
        <f>ROUND(SUM(W30:W33),5)</f>
        <v>4349.83</v>
      </c>
      <c r="X34" s="4">
        <f>ROUND((V34-W34),5)</f>
        <v>-1524.67</v>
      </c>
      <c r="Y34" s="5">
        <f>ROUND(IF(W34=0, IF(V34=0, 0, 1), V34/W34),5)</f>
        <v>0.64949000000000001</v>
      </c>
      <c r="Z34" s="4">
        <f>ROUND(SUM(Z30:Z33),5)</f>
        <v>2681.16</v>
      </c>
      <c r="AA34" s="4">
        <f>ROUND(SUM(AA30:AA33),5)</f>
        <v>4349.83</v>
      </c>
      <c r="AB34" s="4">
        <f>ROUND((Z34-AA34),5)</f>
        <v>-1668.67</v>
      </c>
      <c r="AC34" s="5">
        <f>ROUND(IF(AA34=0, IF(Z34=0, 0, 1), Z34/AA34),5)</f>
        <v>0.61638000000000004</v>
      </c>
      <c r="AD34" s="5"/>
      <c r="AE34" s="4">
        <f>ROUND(J34+N34+R34+V34+Z34,5)</f>
        <v>15429.95</v>
      </c>
      <c r="AF34" s="4">
        <f>ROUND(K34+O34+S34+W34+AA34,5)</f>
        <v>21749.19</v>
      </c>
      <c r="AG34" s="4">
        <f>ROUND((AE34-AF34),5)</f>
        <v>-6319.24</v>
      </c>
      <c r="AH34" s="5">
        <f>ROUND(IF(AF34=0, IF(AE34=0, 0, 1), AE34/AF34),5)</f>
        <v>0.70945000000000003</v>
      </c>
    </row>
    <row r="35" spans="1:34" x14ac:dyDescent="0.3">
      <c r="A35" s="1"/>
      <c r="B35" s="1"/>
      <c r="C35" s="1"/>
      <c r="D35" s="1"/>
      <c r="E35" s="1"/>
      <c r="F35" s="1"/>
      <c r="G35" s="1" t="s">
        <v>42</v>
      </c>
      <c r="H35" s="1"/>
      <c r="I35" s="1"/>
      <c r="J35" s="4"/>
      <c r="K35" s="4"/>
      <c r="L35" s="4"/>
      <c r="M35" s="5"/>
      <c r="N35" s="4"/>
      <c r="O35" s="4"/>
      <c r="P35" s="4"/>
      <c r="Q35" s="5"/>
      <c r="R35" s="4"/>
      <c r="S35" s="4"/>
      <c r="T35" s="4"/>
      <c r="U35" s="5"/>
      <c r="V35" s="4"/>
      <c r="W35" s="4"/>
      <c r="X35" s="4"/>
      <c r="Y35" s="5"/>
      <c r="Z35" s="4"/>
      <c r="AA35" s="4"/>
      <c r="AB35" s="4"/>
      <c r="AC35" s="5"/>
      <c r="AD35" s="5"/>
      <c r="AE35" s="4"/>
      <c r="AF35" s="4"/>
      <c r="AG35" s="4"/>
      <c r="AH35" s="5"/>
    </row>
    <row r="36" spans="1:34" ht="15" thickBot="1" x14ac:dyDescent="0.35">
      <c r="A36" s="1"/>
      <c r="B36" s="1"/>
      <c r="C36" s="1"/>
      <c r="D36" s="1"/>
      <c r="E36" s="1"/>
      <c r="F36" s="1"/>
      <c r="G36" s="1"/>
      <c r="H36" s="1" t="s">
        <v>43</v>
      </c>
      <c r="I36" s="1"/>
      <c r="J36" s="8">
        <v>121.96</v>
      </c>
      <c r="K36" s="8">
        <v>339.25</v>
      </c>
      <c r="L36" s="8">
        <f>ROUND((J36-K36),5)</f>
        <v>-217.29</v>
      </c>
      <c r="M36" s="9">
        <f>ROUND(IF(K36=0, IF(J36=0, 0, 1), J36/K36),5)</f>
        <v>0.35949999999999999</v>
      </c>
      <c r="N36" s="8">
        <v>389.33</v>
      </c>
      <c r="O36" s="8">
        <v>339.25</v>
      </c>
      <c r="P36" s="8">
        <f>ROUND((N36-O36),5)</f>
        <v>50.08</v>
      </c>
      <c r="Q36" s="9">
        <f>ROUND(IF(O36=0, IF(N36=0, 0, 1), N36/O36),5)</f>
        <v>1.1476200000000001</v>
      </c>
      <c r="R36" s="8">
        <v>207.01</v>
      </c>
      <c r="S36" s="8">
        <v>339.25</v>
      </c>
      <c r="T36" s="8">
        <f>ROUND((R36-S36),5)</f>
        <v>-132.24</v>
      </c>
      <c r="U36" s="9">
        <f>ROUND(IF(S36=0, IF(R36=0, 0, 1), R36/S36),5)</f>
        <v>0.61019999999999996</v>
      </c>
      <c r="V36" s="8">
        <v>216.14</v>
      </c>
      <c r="W36" s="8">
        <v>339.25</v>
      </c>
      <c r="X36" s="8">
        <f>ROUND((V36-W36),5)</f>
        <v>-123.11</v>
      </c>
      <c r="Y36" s="9">
        <f>ROUND(IF(W36=0, IF(V36=0, 0, 1), V36/W36),5)</f>
        <v>0.63710999999999995</v>
      </c>
      <c r="Z36" s="8">
        <v>205.12</v>
      </c>
      <c r="AA36" s="8">
        <v>339.25</v>
      </c>
      <c r="AB36" s="8">
        <f>ROUND((Z36-AA36),5)</f>
        <v>-134.13</v>
      </c>
      <c r="AC36" s="9">
        <f>ROUND(IF(AA36=0, IF(Z36=0, 0, 1), Z36/AA36),5)</f>
        <v>0.60463</v>
      </c>
      <c r="AD36" s="9"/>
      <c r="AE36" s="8">
        <f>ROUND(J36+N36+R36+V36+Z36,5)</f>
        <v>1139.56</v>
      </c>
      <c r="AF36" s="8">
        <f>ROUND(K36+O36+S36+W36+AA36,5)</f>
        <v>1696.25</v>
      </c>
      <c r="AG36" s="8">
        <f>ROUND((AE36-AF36),5)</f>
        <v>-556.69000000000005</v>
      </c>
      <c r="AH36" s="9">
        <f>ROUND(IF(AF36=0, IF(AE36=0, 0, 1), AE36/AF36),5)</f>
        <v>0.67181000000000002</v>
      </c>
    </row>
    <row r="37" spans="1:34" ht="15" thickBot="1" x14ac:dyDescent="0.35">
      <c r="A37" s="1"/>
      <c r="B37" s="1"/>
      <c r="C37" s="1"/>
      <c r="D37" s="1"/>
      <c r="E37" s="1"/>
      <c r="F37" s="1"/>
      <c r="G37" s="1" t="s">
        <v>44</v>
      </c>
      <c r="H37" s="1"/>
      <c r="I37" s="1"/>
      <c r="J37" s="12">
        <f>ROUND(SUM(J35:J36),5)</f>
        <v>121.96</v>
      </c>
      <c r="K37" s="12">
        <f>ROUND(SUM(K35:K36),5)</f>
        <v>339.25</v>
      </c>
      <c r="L37" s="12">
        <f>ROUND((J37-K37),5)</f>
        <v>-217.29</v>
      </c>
      <c r="M37" s="13">
        <f>ROUND(IF(K37=0, IF(J37=0, 0, 1), J37/K37),5)</f>
        <v>0.35949999999999999</v>
      </c>
      <c r="N37" s="12">
        <f>ROUND(SUM(N35:N36),5)</f>
        <v>389.33</v>
      </c>
      <c r="O37" s="12">
        <f>ROUND(SUM(O35:O36),5)</f>
        <v>339.25</v>
      </c>
      <c r="P37" s="12">
        <f>ROUND((N37-O37),5)</f>
        <v>50.08</v>
      </c>
      <c r="Q37" s="13">
        <f>ROUND(IF(O37=0, IF(N37=0, 0, 1), N37/O37),5)</f>
        <v>1.1476200000000001</v>
      </c>
      <c r="R37" s="12">
        <f>ROUND(SUM(R35:R36),5)</f>
        <v>207.01</v>
      </c>
      <c r="S37" s="12">
        <f>ROUND(SUM(S35:S36),5)</f>
        <v>339.25</v>
      </c>
      <c r="T37" s="12">
        <f>ROUND((R37-S37),5)</f>
        <v>-132.24</v>
      </c>
      <c r="U37" s="13">
        <f>ROUND(IF(S37=0, IF(R37=0, 0, 1), R37/S37),5)</f>
        <v>0.61019999999999996</v>
      </c>
      <c r="V37" s="12">
        <f>ROUND(SUM(V35:V36),5)</f>
        <v>216.14</v>
      </c>
      <c r="W37" s="12">
        <f>ROUND(SUM(W35:W36),5)</f>
        <v>339.25</v>
      </c>
      <c r="X37" s="12">
        <f>ROUND((V37-W37),5)</f>
        <v>-123.11</v>
      </c>
      <c r="Y37" s="13">
        <f>ROUND(IF(W37=0, IF(V37=0, 0, 1), V37/W37),5)</f>
        <v>0.63710999999999995</v>
      </c>
      <c r="Z37" s="12">
        <f>ROUND(SUM(Z35:Z36),5)</f>
        <v>205.12</v>
      </c>
      <c r="AA37" s="12">
        <f>ROUND(SUM(AA35:AA36),5)</f>
        <v>339.25</v>
      </c>
      <c r="AB37" s="12">
        <f>ROUND((Z37-AA37),5)</f>
        <v>-134.13</v>
      </c>
      <c r="AC37" s="13">
        <f>ROUND(IF(AA37=0, IF(Z37=0, 0, 1), Z37/AA37),5)</f>
        <v>0.60463</v>
      </c>
      <c r="AD37" s="13"/>
      <c r="AE37" s="12">
        <f>ROUND(J37+N37+R37+V37+Z37,5)</f>
        <v>1139.56</v>
      </c>
      <c r="AF37" s="12">
        <f>ROUND(K37+O37+S37+W37+AA37,5)</f>
        <v>1696.25</v>
      </c>
      <c r="AG37" s="12">
        <f>ROUND((AE37-AF37),5)</f>
        <v>-556.69000000000005</v>
      </c>
      <c r="AH37" s="13">
        <f>ROUND(IF(AF37=0, IF(AE37=0, 0, 1), AE37/AF37),5)</f>
        <v>0.67181000000000002</v>
      </c>
    </row>
    <row r="38" spans="1:34" x14ac:dyDescent="0.3">
      <c r="A38" s="1"/>
      <c r="B38" s="1"/>
      <c r="C38" s="1"/>
      <c r="D38" s="1"/>
      <c r="E38" s="1"/>
      <c r="F38" s="1" t="s">
        <v>45</v>
      </c>
      <c r="G38" s="1"/>
      <c r="H38" s="1"/>
      <c r="I38" s="1"/>
      <c r="J38" s="4">
        <f>ROUND(J29+J34+J37,5)</f>
        <v>1716.04</v>
      </c>
      <c r="K38" s="4">
        <f>ROUND(K29+K34+K37,5)</f>
        <v>4689.12</v>
      </c>
      <c r="L38" s="4">
        <f>ROUND((J38-K38),5)</f>
        <v>-2973.08</v>
      </c>
      <c r="M38" s="5">
        <f>ROUND(IF(K38=0, IF(J38=0, 0, 1), J38/K38),5)</f>
        <v>0.36596000000000001</v>
      </c>
      <c r="N38" s="4">
        <f>ROUND(N29+N34+N37,5)</f>
        <v>6012.92</v>
      </c>
      <c r="O38" s="4">
        <f>ROUND(O29+O34+O37,5)</f>
        <v>4689.08</v>
      </c>
      <c r="P38" s="4">
        <f>ROUND((N38-O38),5)</f>
        <v>1323.84</v>
      </c>
      <c r="Q38" s="5">
        <f>ROUND(IF(O38=0, IF(N38=0, 0, 1), N38/O38),5)</f>
        <v>1.2823199999999999</v>
      </c>
      <c r="R38" s="4">
        <f>ROUND(R29+R34+R37,5)</f>
        <v>2912.97</v>
      </c>
      <c r="S38" s="4">
        <f>ROUND(S29+S34+S37,5)</f>
        <v>4689.08</v>
      </c>
      <c r="T38" s="4">
        <f>ROUND((R38-S38),5)</f>
        <v>-1776.11</v>
      </c>
      <c r="U38" s="5">
        <f>ROUND(IF(S38=0, IF(R38=0, 0, 1), R38/S38),5)</f>
        <v>0.62121999999999999</v>
      </c>
      <c r="V38" s="4">
        <f>ROUND(V29+V34+V37,5)</f>
        <v>3041.3</v>
      </c>
      <c r="W38" s="4">
        <f>ROUND(W29+W34+W37,5)</f>
        <v>4689.08</v>
      </c>
      <c r="X38" s="4">
        <f>ROUND((V38-W38),5)</f>
        <v>-1647.78</v>
      </c>
      <c r="Y38" s="5">
        <f>ROUND(IF(W38=0, IF(V38=0, 0, 1), V38/W38),5)</f>
        <v>0.64859</v>
      </c>
      <c r="Z38" s="4">
        <f>ROUND(Z29+Z34+Z37,5)</f>
        <v>2886.28</v>
      </c>
      <c r="AA38" s="4">
        <f>ROUND(AA29+AA34+AA37,5)</f>
        <v>4689.08</v>
      </c>
      <c r="AB38" s="4">
        <f>ROUND((Z38-AA38),5)</f>
        <v>-1802.8</v>
      </c>
      <c r="AC38" s="5">
        <f>ROUND(IF(AA38=0, IF(Z38=0, 0, 1), Z38/AA38),5)</f>
        <v>0.61553000000000002</v>
      </c>
      <c r="AD38" s="5"/>
      <c r="AE38" s="4">
        <f>ROUND(J38+N38+R38+V38+Z38,5)</f>
        <v>16569.509999999998</v>
      </c>
      <c r="AF38" s="4">
        <f>ROUND(K38+O38+S38+W38+AA38,5)</f>
        <v>23445.439999999999</v>
      </c>
      <c r="AG38" s="4">
        <f>ROUND((AE38-AF38),5)</f>
        <v>-6875.93</v>
      </c>
      <c r="AH38" s="5">
        <f>ROUND(IF(AF38=0, IF(AE38=0, 0, 1), AE38/AF38),5)</f>
        <v>0.70672999999999997</v>
      </c>
    </row>
    <row r="39" spans="1:34" x14ac:dyDescent="0.3">
      <c r="A39" s="1"/>
      <c r="B39" s="1"/>
      <c r="C39" s="1"/>
      <c r="D39" s="1"/>
      <c r="E39" s="1"/>
      <c r="F39" s="1" t="s">
        <v>46</v>
      </c>
      <c r="G39" s="1"/>
      <c r="H39" s="1"/>
      <c r="I39" s="1"/>
      <c r="J39" s="4"/>
      <c r="K39" s="4"/>
      <c r="L39" s="4"/>
      <c r="M39" s="5"/>
      <c r="N39" s="4"/>
      <c r="O39" s="4"/>
      <c r="P39" s="4"/>
      <c r="Q39" s="5"/>
      <c r="R39" s="4"/>
      <c r="S39" s="4"/>
      <c r="T39" s="4"/>
      <c r="U39" s="5"/>
      <c r="V39" s="4"/>
      <c r="W39" s="4"/>
      <c r="X39" s="4"/>
      <c r="Y39" s="5"/>
      <c r="Z39" s="4"/>
      <c r="AA39" s="4"/>
      <c r="AB39" s="4"/>
      <c r="AC39" s="5"/>
      <c r="AD39" s="5"/>
      <c r="AE39" s="4"/>
      <c r="AF39" s="4"/>
      <c r="AG39" s="4"/>
      <c r="AH39" s="5"/>
    </row>
    <row r="40" spans="1:34" x14ac:dyDescent="0.3">
      <c r="A40" s="1"/>
      <c r="B40" s="1"/>
      <c r="C40" s="1"/>
      <c r="D40" s="1"/>
      <c r="E40" s="1"/>
      <c r="F40" s="1"/>
      <c r="G40" s="1" t="s">
        <v>47</v>
      </c>
      <c r="H40" s="1"/>
      <c r="I40" s="1"/>
      <c r="J40" s="4"/>
      <c r="K40" s="4"/>
      <c r="L40" s="4"/>
      <c r="M40" s="5"/>
      <c r="N40" s="4"/>
      <c r="O40" s="4"/>
      <c r="P40" s="4"/>
      <c r="Q40" s="5"/>
      <c r="R40" s="4"/>
      <c r="S40" s="4"/>
      <c r="T40" s="4"/>
      <c r="U40" s="5"/>
      <c r="V40" s="4"/>
      <c r="W40" s="4"/>
      <c r="X40" s="4"/>
      <c r="Y40" s="5"/>
      <c r="Z40" s="4"/>
      <c r="AA40" s="4"/>
      <c r="AB40" s="4"/>
      <c r="AC40" s="5"/>
      <c r="AD40" s="5"/>
      <c r="AE40" s="4"/>
      <c r="AF40" s="4"/>
      <c r="AG40" s="4"/>
      <c r="AH40" s="5"/>
    </row>
    <row r="41" spans="1:34" x14ac:dyDescent="0.3">
      <c r="A41" s="1"/>
      <c r="B41" s="1"/>
      <c r="C41" s="1"/>
      <c r="D41" s="1"/>
      <c r="E41" s="1"/>
      <c r="F41" s="1"/>
      <c r="G41" s="1"/>
      <c r="H41" s="1" t="s">
        <v>48</v>
      </c>
      <c r="I41" s="1"/>
      <c r="J41" s="4"/>
      <c r="K41" s="4"/>
      <c r="L41" s="4"/>
      <c r="M41" s="5"/>
      <c r="N41" s="4"/>
      <c r="O41" s="4"/>
      <c r="P41" s="4"/>
      <c r="Q41" s="5"/>
      <c r="R41" s="4"/>
      <c r="S41" s="4"/>
      <c r="T41" s="4"/>
      <c r="U41" s="5"/>
      <c r="V41" s="4"/>
      <c r="W41" s="4"/>
      <c r="X41" s="4"/>
      <c r="Y41" s="5"/>
      <c r="Z41" s="4"/>
      <c r="AA41" s="4"/>
      <c r="AB41" s="4"/>
      <c r="AC41" s="5"/>
      <c r="AD41" s="5"/>
      <c r="AE41" s="4"/>
      <c r="AF41" s="4"/>
      <c r="AG41" s="4"/>
      <c r="AH41" s="5"/>
    </row>
    <row r="42" spans="1:34" x14ac:dyDescent="0.3">
      <c r="A42" s="1"/>
      <c r="B42" s="1"/>
      <c r="C42" s="1"/>
      <c r="D42" s="1"/>
      <c r="E42" s="1"/>
      <c r="F42" s="1"/>
      <c r="G42" s="1"/>
      <c r="H42" s="1"/>
      <c r="I42" s="1" t="s">
        <v>49</v>
      </c>
      <c r="J42" s="4">
        <v>1150</v>
      </c>
      <c r="K42" s="4">
        <v>1333</v>
      </c>
      <c r="L42" s="4">
        <f>ROUND((J42-K42),5)</f>
        <v>-183</v>
      </c>
      <c r="M42" s="5">
        <f>ROUND(IF(K42=0, IF(J42=0, 0, 1), J42/K42),5)</f>
        <v>0.86272000000000004</v>
      </c>
      <c r="N42" s="4">
        <v>130</v>
      </c>
      <c r="O42" s="4">
        <v>180</v>
      </c>
      <c r="P42" s="4">
        <f>ROUND((N42-O42),5)</f>
        <v>-50</v>
      </c>
      <c r="Q42" s="5">
        <f>ROUND(IF(O42=0, IF(N42=0, 0, 1), N42/O42),5)</f>
        <v>0.72221999999999997</v>
      </c>
      <c r="R42" s="4">
        <v>0</v>
      </c>
      <c r="S42" s="4">
        <v>0</v>
      </c>
      <c r="T42" s="4">
        <f>ROUND((R42-S42),5)</f>
        <v>0</v>
      </c>
      <c r="U42" s="5">
        <f>ROUND(IF(S42=0, IF(R42=0, 0, 1), R42/S42),5)</f>
        <v>0</v>
      </c>
      <c r="V42" s="4">
        <v>0</v>
      </c>
      <c r="W42" s="4">
        <v>180</v>
      </c>
      <c r="X42" s="4">
        <f>ROUND((V42-W42),5)</f>
        <v>-180</v>
      </c>
      <c r="Y42" s="5">
        <f>ROUND(IF(W42=0, IF(V42=0, 0, 1), V42/W42),5)</f>
        <v>0</v>
      </c>
      <c r="Z42" s="4">
        <v>0</v>
      </c>
      <c r="AA42" s="4">
        <v>0</v>
      </c>
      <c r="AB42" s="4">
        <f>ROUND((Z42-AA42),5)</f>
        <v>0</v>
      </c>
      <c r="AC42" s="5">
        <f>ROUND(IF(AA42=0, IF(Z42=0, 0, 1), Z42/AA42),5)</f>
        <v>0</v>
      </c>
      <c r="AD42" s="5"/>
      <c r="AE42" s="4">
        <f>ROUND(J42+N42+R42+V42+Z42,5)</f>
        <v>1280</v>
      </c>
      <c r="AF42" s="4">
        <f>ROUND(K42+O42+S42+W42+AA42,5)</f>
        <v>1693</v>
      </c>
      <c r="AG42" s="4">
        <f>ROUND((AE42-AF42),5)</f>
        <v>-413</v>
      </c>
      <c r="AH42" s="5">
        <f>ROUND(IF(AF42=0, IF(AE42=0, 0, 1), AE42/AF42),5)</f>
        <v>0.75605</v>
      </c>
    </row>
    <row r="43" spans="1:34" x14ac:dyDescent="0.3">
      <c r="A43" s="1"/>
      <c r="B43" s="1"/>
      <c r="C43" s="1"/>
      <c r="D43" s="1"/>
      <c r="E43" s="1"/>
      <c r="F43" s="1"/>
      <c r="G43" s="1"/>
      <c r="H43" s="1"/>
      <c r="I43" s="1" t="s">
        <v>50</v>
      </c>
      <c r="J43" s="4">
        <v>832.71</v>
      </c>
      <c r="K43" s="4">
        <v>0</v>
      </c>
      <c r="L43" s="4">
        <f>ROUND((J43-K43),5)</f>
        <v>832.71</v>
      </c>
      <c r="M43" s="5">
        <f>ROUND(IF(K43=0, IF(J43=0, 0, 1), J43/K43),5)</f>
        <v>1</v>
      </c>
      <c r="N43" s="4">
        <v>0</v>
      </c>
      <c r="O43" s="4">
        <v>0</v>
      </c>
      <c r="P43" s="4">
        <f>ROUND((N43-O43),5)</f>
        <v>0</v>
      </c>
      <c r="Q43" s="5">
        <f>ROUND(IF(O43=0, IF(N43=0, 0, 1), N43/O43),5)</f>
        <v>0</v>
      </c>
      <c r="R43" s="4">
        <v>0</v>
      </c>
      <c r="S43" s="4">
        <v>0</v>
      </c>
      <c r="T43" s="4">
        <f>ROUND((R43-S43),5)</f>
        <v>0</v>
      </c>
      <c r="U43" s="5">
        <f>ROUND(IF(S43=0, IF(R43=0, 0, 1), R43/S43),5)</f>
        <v>0</v>
      </c>
      <c r="V43" s="4">
        <v>0</v>
      </c>
      <c r="W43" s="4">
        <v>0</v>
      </c>
      <c r="X43" s="4">
        <f>ROUND((V43-W43),5)</f>
        <v>0</v>
      </c>
      <c r="Y43" s="5">
        <f>ROUND(IF(W43=0, IF(V43=0, 0, 1), V43/W43),5)</f>
        <v>0</v>
      </c>
      <c r="Z43" s="4">
        <v>0</v>
      </c>
      <c r="AA43" s="4">
        <v>0</v>
      </c>
      <c r="AB43" s="4">
        <f>ROUND((Z43-AA43),5)</f>
        <v>0</v>
      </c>
      <c r="AC43" s="5">
        <f>ROUND(IF(AA43=0, IF(Z43=0, 0, 1), Z43/AA43),5)</f>
        <v>0</v>
      </c>
      <c r="AD43" s="5"/>
      <c r="AE43" s="4">
        <f>ROUND(J43+N43+R43+V43+Z43,5)</f>
        <v>832.71</v>
      </c>
      <c r="AF43" s="4">
        <f>ROUND(K43+O43+S43+W43+AA43,5)</f>
        <v>0</v>
      </c>
      <c r="AG43" s="4">
        <f>ROUND((AE43-AF43),5)</f>
        <v>832.71</v>
      </c>
      <c r="AH43" s="5">
        <f>ROUND(IF(AF43=0, IF(AE43=0, 0, 1), AE43/AF43),5)</f>
        <v>1</v>
      </c>
    </row>
    <row r="44" spans="1:34" ht="15" thickBot="1" x14ac:dyDescent="0.35">
      <c r="A44" s="1"/>
      <c r="B44" s="1"/>
      <c r="C44" s="1"/>
      <c r="D44" s="1"/>
      <c r="E44" s="1"/>
      <c r="F44" s="1"/>
      <c r="G44" s="1"/>
      <c r="H44" s="1"/>
      <c r="I44" s="1" t="s">
        <v>51</v>
      </c>
      <c r="J44" s="6">
        <v>381.82</v>
      </c>
      <c r="K44" s="6">
        <v>883.13</v>
      </c>
      <c r="L44" s="6">
        <f>ROUND((J44-K44),5)</f>
        <v>-501.31</v>
      </c>
      <c r="M44" s="7">
        <f>ROUND(IF(K44=0, IF(J44=0, 0, 1), J44/K44),5)</f>
        <v>0.43235000000000001</v>
      </c>
      <c r="N44" s="6">
        <v>1420.16</v>
      </c>
      <c r="O44" s="6">
        <v>883.17</v>
      </c>
      <c r="P44" s="6">
        <f>ROUND((N44-O44),5)</f>
        <v>536.99</v>
      </c>
      <c r="Q44" s="7">
        <f>ROUND(IF(O44=0, IF(N44=0, 0, 1), N44/O44),5)</f>
        <v>1.6080300000000001</v>
      </c>
      <c r="R44" s="6">
        <v>758.97</v>
      </c>
      <c r="S44" s="6">
        <v>883.17</v>
      </c>
      <c r="T44" s="6">
        <f>ROUND((R44-S44),5)</f>
        <v>-124.2</v>
      </c>
      <c r="U44" s="7">
        <f>ROUND(IF(S44=0, IF(R44=0, 0, 1), R44/S44),5)</f>
        <v>0.85936999999999997</v>
      </c>
      <c r="V44" s="6">
        <v>554.1</v>
      </c>
      <c r="W44" s="6">
        <v>883.17</v>
      </c>
      <c r="X44" s="6">
        <f>ROUND((V44-W44),5)</f>
        <v>-329.07</v>
      </c>
      <c r="Y44" s="7">
        <f>ROUND(IF(W44=0, IF(V44=0, 0, 1), V44/W44),5)</f>
        <v>0.62739999999999996</v>
      </c>
      <c r="Z44" s="6">
        <v>554.1</v>
      </c>
      <c r="AA44" s="6">
        <v>883.17</v>
      </c>
      <c r="AB44" s="6">
        <f>ROUND((Z44-AA44),5)</f>
        <v>-329.07</v>
      </c>
      <c r="AC44" s="7">
        <f>ROUND(IF(AA44=0, IF(Z44=0, 0, 1), Z44/AA44),5)</f>
        <v>0.62739999999999996</v>
      </c>
      <c r="AD44" s="7"/>
      <c r="AE44" s="6">
        <f>ROUND(J44+N44+R44+V44+Z44,5)</f>
        <v>3669.15</v>
      </c>
      <c r="AF44" s="6">
        <f>ROUND(K44+O44+S44+W44+AA44,5)</f>
        <v>4415.8100000000004</v>
      </c>
      <c r="AG44" s="6">
        <f>ROUND((AE44-AF44),5)</f>
        <v>-746.66</v>
      </c>
      <c r="AH44" s="7">
        <f>ROUND(IF(AF44=0, IF(AE44=0, 0, 1), AE44/AF44),5)</f>
        <v>0.83091000000000004</v>
      </c>
    </row>
    <row r="45" spans="1:34" x14ac:dyDescent="0.3">
      <c r="A45" s="1"/>
      <c r="B45" s="1"/>
      <c r="C45" s="1"/>
      <c r="D45" s="1"/>
      <c r="E45" s="1"/>
      <c r="F45" s="1"/>
      <c r="G45" s="1"/>
      <c r="H45" s="1" t="s">
        <v>52</v>
      </c>
      <c r="I45" s="1"/>
      <c r="J45" s="4">
        <f>ROUND(SUM(J41:J44),5)</f>
        <v>2364.5300000000002</v>
      </c>
      <c r="K45" s="4">
        <f>ROUND(SUM(K41:K44),5)</f>
        <v>2216.13</v>
      </c>
      <c r="L45" s="4">
        <f>ROUND((J45-K45),5)</f>
        <v>148.4</v>
      </c>
      <c r="M45" s="5">
        <f>ROUND(IF(K45=0, IF(J45=0, 0, 1), J45/K45),5)</f>
        <v>1.0669599999999999</v>
      </c>
      <c r="N45" s="4">
        <f>ROUND(SUM(N41:N44),5)</f>
        <v>1550.16</v>
      </c>
      <c r="O45" s="4">
        <f>ROUND(SUM(O41:O44),5)</f>
        <v>1063.17</v>
      </c>
      <c r="P45" s="4">
        <f>ROUND((N45-O45),5)</f>
        <v>486.99</v>
      </c>
      <c r="Q45" s="5">
        <f>ROUND(IF(O45=0, IF(N45=0, 0, 1), N45/O45),5)</f>
        <v>1.4580500000000001</v>
      </c>
      <c r="R45" s="4">
        <f>ROUND(SUM(R41:R44),5)</f>
        <v>758.97</v>
      </c>
      <c r="S45" s="4">
        <f>ROUND(SUM(S41:S44),5)</f>
        <v>883.17</v>
      </c>
      <c r="T45" s="4">
        <f>ROUND((R45-S45),5)</f>
        <v>-124.2</v>
      </c>
      <c r="U45" s="5">
        <f>ROUND(IF(S45=0, IF(R45=0, 0, 1), R45/S45),5)</f>
        <v>0.85936999999999997</v>
      </c>
      <c r="V45" s="4">
        <f>ROUND(SUM(V41:V44),5)</f>
        <v>554.1</v>
      </c>
      <c r="W45" s="4">
        <f>ROUND(SUM(W41:W44),5)</f>
        <v>1063.17</v>
      </c>
      <c r="X45" s="4">
        <f>ROUND((V45-W45),5)</f>
        <v>-509.07</v>
      </c>
      <c r="Y45" s="5">
        <f>ROUND(IF(W45=0, IF(V45=0, 0, 1), V45/W45),5)</f>
        <v>0.52117999999999998</v>
      </c>
      <c r="Z45" s="4">
        <f>ROUND(SUM(Z41:Z44),5)</f>
        <v>554.1</v>
      </c>
      <c r="AA45" s="4">
        <f>ROUND(SUM(AA41:AA44),5)</f>
        <v>883.17</v>
      </c>
      <c r="AB45" s="4">
        <f>ROUND((Z45-AA45),5)</f>
        <v>-329.07</v>
      </c>
      <c r="AC45" s="5">
        <f>ROUND(IF(AA45=0, IF(Z45=0, 0, 1), Z45/AA45),5)</f>
        <v>0.62739999999999996</v>
      </c>
      <c r="AD45" s="5"/>
      <c r="AE45" s="4">
        <f>ROUND(J45+N45+R45+V45+Z45,5)</f>
        <v>5781.86</v>
      </c>
      <c r="AF45" s="4">
        <f>ROUND(K45+O45+S45+W45+AA45,5)</f>
        <v>6108.81</v>
      </c>
      <c r="AG45" s="4">
        <f>ROUND((AE45-AF45),5)</f>
        <v>-326.95</v>
      </c>
      <c r="AH45" s="5">
        <f>ROUND(IF(AF45=0, IF(AE45=0, 0, 1), AE45/AF45),5)</f>
        <v>0.94647999999999999</v>
      </c>
    </row>
    <row r="46" spans="1:34" ht="15" thickBot="1" x14ac:dyDescent="0.35">
      <c r="A46" s="1"/>
      <c r="B46" s="1"/>
      <c r="C46" s="1"/>
      <c r="D46" s="1"/>
      <c r="E46" s="1"/>
      <c r="F46" s="1"/>
      <c r="G46" s="1"/>
      <c r="H46" s="1" t="s">
        <v>53</v>
      </c>
      <c r="I46" s="1"/>
      <c r="J46" s="6">
        <v>677</v>
      </c>
      <c r="K46" s="6">
        <v>354.87</v>
      </c>
      <c r="L46" s="6">
        <f>ROUND((J46-K46),5)</f>
        <v>322.13</v>
      </c>
      <c r="M46" s="7">
        <f>ROUND(IF(K46=0, IF(J46=0, 0, 1), J46/K46),5)</f>
        <v>1.90774</v>
      </c>
      <c r="N46" s="6">
        <v>156.19</v>
      </c>
      <c r="O46" s="6">
        <v>354.83</v>
      </c>
      <c r="P46" s="6">
        <f>ROUND((N46-O46),5)</f>
        <v>-198.64</v>
      </c>
      <c r="Q46" s="7">
        <f>ROUND(IF(O46=0, IF(N46=0, 0, 1), N46/O46),5)</f>
        <v>0.44018000000000002</v>
      </c>
      <c r="R46" s="6">
        <v>679.29</v>
      </c>
      <c r="S46" s="6">
        <v>354.83</v>
      </c>
      <c r="T46" s="6">
        <f>ROUND((R46-S46),5)</f>
        <v>324.45999999999998</v>
      </c>
      <c r="U46" s="7">
        <f>ROUND(IF(S46=0, IF(R46=0, 0, 1), R46/S46),5)</f>
        <v>1.9144099999999999</v>
      </c>
      <c r="V46" s="6">
        <v>167</v>
      </c>
      <c r="W46" s="6">
        <v>354.83</v>
      </c>
      <c r="X46" s="6">
        <f>ROUND((V46-W46),5)</f>
        <v>-187.83</v>
      </c>
      <c r="Y46" s="7">
        <f>ROUND(IF(W46=0, IF(V46=0, 0, 1), V46/W46),5)</f>
        <v>0.47065000000000001</v>
      </c>
      <c r="Z46" s="6">
        <v>177.06</v>
      </c>
      <c r="AA46" s="6">
        <v>354.83</v>
      </c>
      <c r="AB46" s="6">
        <f>ROUND((Z46-AA46),5)</f>
        <v>-177.77</v>
      </c>
      <c r="AC46" s="7">
        <f>ROUND(IF(AA46=0, IF(Z46=0, 0, 1), Z46/AA46),5)</f>
        <v>0.499</v>
      </c>
      <c r="AD46" s="7"/>
      <c r="AE46" s="6">
        <f>ROUND(J46+N46+R46+V46+Z46,5)</f>
        <v>1856.54</v>
      </c>
      <c r="AF46" s="6">
        <f>ROUND(K46+O46+S46+W46+AA46,5)</f>
        <v>1774.19</v>
      </c>
      <c r="AG46" s="6">
        <f>ROUND((AE46-AF46),5)</f>
        <v>82.35</v>
      </c>
      <c r="AH46" s="7">
        <f>ROUND(IF(AF46=0, IF(AE46=0, 0, 1), AE46/AF46),5)</f>
        <v>1.0464199999999999</v>
      </c>
    </row>
    <row r="47" spans="1:34" x14ac:dyDescent="0.3">
      <c r="A47" s="1"/>
      <c r="B47" s="1"/>
      <c r="C47" s="1"/>
      <c r="D47" s="1"/>
      <c r="E47" s="1"/>
      <c r="F47" s="1"/>
      <c r="G47" s="1" t="s">
        <v>54</v>
      </c>
      <c r="H47" s="1"/>
      <c r="I47" s="1"/>
      <c r="J47" s="4">
        <f>ROUND(J40+SUM(J45:J46),5)</f>
        <v>3041.53</v>
      </c>
      <c r="K47" s="4">
        <f>ROUND(K40+SUM(K45:K46),5)</f>
        <v>2571</v>
      </c>
      <c r="L47" s="4">
        <f>ROUND((J47-K47),5)</f>
        <v>470.53</v>
      </c>
      <c r="M47" s="5">
        <f>ROUND(IF(K47=0, IF(J47=0, 0, 1), J47/K47),5)</f>
        <v>1.1830099999999999</v>
      </c>
      <c r="N47" s="4">
        <f>ROUND(N40+SUM(N45:N46),5)</f>
        <v>1706.35</v>
      </c>
      <c r="O47" s="4">
        <f>ROUND(O40+SUM(O45:O46),5)</f>
        <v>1418</v>
      </c>
      <c r="P47" s="4">
        <f>ROUND((N47-O47),5)</f>
        <v>288.35000000000002</v>
      </c>
      <c r="Q47" s="5">
        <f>ROUND(IF(O47=0, IF(N47=0, 0, 1), N47/O47),5)</f>
        <v>1.2033499999999999</v>
      </c>
      <c r="R47" s="4">
        <f>ROUND(R40+SUM(R45:R46),5)</f>
        <v>1438.26</v>
      </c>
      <c r="S47" s="4">
        <f>ROUND(S40+SUM(S45:S46),5)</f>
        <v>1238</v>
      </c>
      <c r="T47" s="4">
        <f>ROUND((R47-S47),5)</f>
        <v>200.26</v>
      </c>
      <c r="U47" s="5">
        <f>ROUND(IF(S47=0, IF(R47=0, 0, 1), R47/S47),5)</f>
        <v>1.1617599999999999</v>
      </c>
      <c r="V47" s="4">
        <f>ROUND(V40+SUM(V45:V46),5)</f>
        <v>721.1</v>
      </c>
      <c r="W47" s="4">
        <f>ROUND(W40+SUM(W45:W46),5)</f>
        <v>1418</v>
      </c>
      <c r="X47" s="4">
        <f>ROUND((V47-W47),5)</f>
        <v>-696.9</v>
      </c>
      <c r="Y47" s="5">
        <f>ROUND(IF(W47=0, IF(V47=0, 0, 1), V47/W47),5)</f>
        <v>0.50853000000000004</v>
      </c>
      <c r="Z47" s="4">
        <f>ROUND(Z40+SUM(Z45:Z46),5)</f>
        <v>731.16</v>
      </c>
      <c r="AA47" s="4">
        <f>ROUND(AA40+SUM(AA45:AA46),5)</f>
        <v>1238</v>
      </c>
      <c r="AB47" s="4">
        <f>ROUND((Z47-AA47),5)</f>
        <v>-506.84</v>
      </c>
      <c r="AC47" s="5">
        <f>ROUND(IF(AA47=0, IF(Z47=0, 0, 1), Z47/AA47),5)</f>
        <v>0.59060000000000001</v>
      </c>
      <c r="AD47" s="5"/>
      <c r="AE47" s="4">
        <f>ROUND(J47+N47+R47+V47+Z47,5)</f>
        <v>7638.4</v>
      </c>
      <c r="AF47" s="4">
        <f>ROUND(K47+O47+S47+W47+AA47,5)</f>
        <v>7883</v>
      </c>
      <c r="AG47" s="4">
        <f>ROUND((AE47-AF47),5)</f>
        <v>-244.6</v>
      </c>
      <c r="AH47" s="5">
        <f>ROUND(IF(AF47=0, IF(AE47=0, 0, 1), AE47/AF47),5)</f>
        <v>0.96897</v>
      </c>
    </row>
    <row r="48" spans="1:34" x14ac:dyDescent="0.3">
      <c r="A48" s="1"/>
      <c r="B48" s="1"/>
      <c r="C48" s="1"/>
      <c r="D48" s="1"/>
      <c r="E48" s="1"/>
      <c r="F48" s="1"/>
      <c r="G48" s="1" t="s">
        <v>55</v>
      </c>
      <c r="H48" s="1"/>
      <c r="I48" s="1"/>
      <c r="J48" s="4"/>
      <c r="K48" s="4"/>
      <c r="L48" s="4"/>
      <c r="M48" s="5"/>
      <c r="N48" s="4"/>
      <c r="O48" s="4"/>
      <c r="P48" s="4"/>
      <c r="Q48" s="5"/>
      <c r="R48" s="4"/>
      <c r="S48" s="4"/>
      <c r="T48" s="4"/>
      <c r="U48" s="5"/>
      <c r="V48" s="4"/>
      <c r="W48" s="4"/>
      <c r="X48" s="4"/>
      <c r="Y48" s="5"/>
      <c r="Z48" s="4"/>
      <c r="AA48" s="4"/>
      <c r="AB48" s="4"/>
      <c r="AC48" s="5"/>
      <c r="AD48" s="5"/>
      <c r="AE48" s="4"/>
      <c r="AF48" s="4"/>
      <c r="AG48" s="4"/>
      <c r="AH48" s="5"/>
    </row>
    <row r="49" spans="1:34" ht="15" thickBot="1" x14ac:dyDescent="0.35">
      <c r="A49" s="1"/>
      <c r="B49" s="1"/>
      <c r="C49" s="1"/>
      <c r="D49" s="1"/>
      <c r="E49" s="1"/>
      <c r="F49" s="1"/>
      <c r="G49" s="1"/>
      <c r="H49" s="1" t="s">
        <v>56</v>
      </c>
      <c r="I49" s="1"/>
      <c r="J49" s="8">
        <v>0</v>
      </c>
      <c r="K49" s="8">
        <v>2342.12</v>
      </c>
      <c r="L49" s="8">
        <f>ROUND((J49-K49),5)</f>
        <v>-2342.12</v>
      </c>
      <c r="M49" s="9">
        <f>ROUND(IF(K49=0, IF(J49=0, 0, 1), J49/K49),5)</f>
        <v>0</v>
      </c>
      <c r="N49" s="8">
        <v>14214.38</v>
      </c>
      <c r="O49" s="8">
        <v>2342.08</v>
      </c>
      <c r="P49" s="8">
        <f>ROUND((N49-O49),5)</f>
        <v>11872.3</v>
      </c>
      <c r="Q49" s="9">
        <f>ROUND(IF(O49=0, IF(N49=0, 0, 1), N49/O49),5)</f>
        <v>6.0691300000000004</v>
      </c>
      <c r="R49" s="8">
        <v>1087.93</v>
      </c>
      <c r="S49" s="8">
        <v>2342.08</v>
      </c>
      <c r="T49" s="8">
        <f>ROUND((R49-S49),5)</f>
        <v>-1254.1500000000001</v>
      </c>
      <c r="U49" s="9">
        <f>ROUND(IF(S49=0, IF(R49=0, 0, 1), R49/S49),5)</f>
        <v>0.46450999999999998</v>
      </c>
      <c r="V49" s="8">
        <v>10665.58</v>
      </c>
      <c r="W49" s="8">
        <v>2342.08</v>
      </c>
      <c r="X49" s="8">
        <f>ROUND((V49-W49),5)</f>
        <v>8323.5</v>
      </c>
      <c r="Y49" s="9">
        <f>ROUND(IF(W49=0, IF(V49=0, 0, 1), V49/W49),5)</f>
        <v>4.55389</v>
      </c>
      <c r="Z49" s="8">
        <v>3410</v>
      </c>
      <c r="AA49" s="8">
        <v>2342.08</v>
      </c>
      <c r="AB49" s="8">
        <f>ROUND((Z49-AA49),5)</f>
        <v>1067.92</v>
      </c>
      <c r="AC49" s="9">
        <f>ROUND(IF(AA49=0, IF(Z49=0, 0, 1), Z49/AA49),5)</f>
        <v>1.45597</v>
      </c>
      <c r="AD49" s="9"/>
      <c r="AE49" s="8">
        <f>ROUND(J49+N49+R49+V49+Z49,5)</f>
        <v>29377.89</v>
      </c>
      <c r="AF49" s="8">
        <f>ROUND(K49+O49+S49+W49+AA49,5)</f>
        <v>11710.44</v>
      </c>
      <c r="AG49" s="8">
        <f>ROUND((AE49-AF49),5)</f>
        <v>17667.45</v>
      </c>
      <c r="AH49" s="9">
        <f>ROUND(IF(AF49=0, IF(AE49=0, 0, 1), AE49/AF49),5)</f>
        <v>2.5086900000000001</v>
      </c>
    </row>
    <row r="50" spans="1:34" ht="15" thickBot="1" x14ac:dyDescent="0.35">
      <c r="A50" s="1"/>
      <c r="B50" s="1"/>
      <c r="C50" s="1"/>
      <c r="D50" s="1"/>
      <c r="E50" s="1"/>
      <c r="F50" s="1"/>
      <c r="G50" s="1" t="s">
        <v>57</v>
      </c>
      <c r="H50" s="1"/>
      <c r="I50" s="1"/>
      <c r="J50" s="12">
        <f>ROUND(SUM(J48:J49),5)</f>
        <v>0</v>
      </c>
      <c r="K50" s="12">
        <f>ROUND(SUM(K48:K49),5)</f>
        <v>2342.12</v>
      </c>
      <c r="L50" s="12">
        <f>ROUND((J50-K50),5)</f>
        <v>-2342.12</v>
      </c>
      <c r="M50" s="13">
        <f>ROUND(IF(K50=0, IF(J50=0, 0, 1), J50/K50),5)</f>
        <v>0</v>
      </c>
      <c r="N50" s="12">
        <f>ROUND(SUM(N48:N49),5)</f>
        <v>14214.38</v>
      </c>
      <c r="O50" s="12">
        <f>ROUND(SUM(O48:O49),5)</f>
        <v>2342.08</v>
      </c>
      <c r="P50" s="12">
        <f>ROUND((N50-O50),5)</f>
        <v>11872.3</v>
      </c>
      <c r="Q50" s="13">
        <f>ROUND(IF(O50=0, IF(N50=0, 0, 1), N50/O50),5)</f>
        <v>6.0691300000000004</v>
      </c>
      <c r="R50" s="12">
        <f>ROUND(SUM(R48:R49),5)</f>
        <v>1087.93</v>
      </c>
      <c r="S50" s="12">
        <f>ROUND(SUM(S48:S49),5)</f>
        <v>2342.08</v>
      </c>
      <c r="T50" s="12">
        <f>ROUND((R50-S50),5)</f>
        <v>-1254.1500000000001</v>
      </c>
      <c r="U50" s="13">
        <f>ROUND(IF(S50=0, IF(R50=0, 0, 1), R50/S50),5)</f>
        <v>0.46450999999999998</v>
      </c>
      <c r="V50" s="12">
        <f>ROUND(SUM(V48:V49),5)</f>
        <v>10665.58</v>
      </c>
      <c r="W50" s="12">
        <f>ROUND(SUM(W48:W49),5)</f>
        <v>2342.08</v>
      </c>
      <c r="X50" s="12">
        <f>ROUND((V50-W50),5)</f>
        <v>8323.5</v>
      </c>
      <c r="Y50" s="13">
        <f>ROUND(IF(W50=0, IF(V50=0, 0, 1), V50/W50),5)</f>
        <v>4.55389</v>
      </c>
      <c r="Z50" s="12">
        <f>ROUND(SUM(Z48:Z49),5)</f>
        <v>3410</v>
      </c>
      <c r="AA50" s="12">
        <f>ROUND(SUM(AA48:AA49),5)</f>
        <v>2342.08</v>
      </c>
      <c r="AB50" s="12">
        <f>ROUND((Z50-AA50),5)</f>
        <v>1067.92</v>
      </c>
      <c r="AC50" s="13">
        <f>ROUND(IF(AA50=0, IF(Z50=0, 0, 1), Z50/AA50),5)</f>
        <v>1.45597</v>
      </c>
      <c r="AD50" s="13"/>
      <c r="AE50" s="12">
        <f>ROUND(J50+N50+R50+V50+Z50,5)</f>
        <v>29377.89</v>
      </c>
      <c r="AF50" s="12">
        <f>ROUND(K50+O50+S50+W50+AA50,5)</f>
        <v>11710.44</v>
      </c>
      <c r="AG50" s="12">
        <f>ROUND((AE50-AF50),5)</f>
        <v>17667.45</v>
      </c>
      <c r="AH50" s="13">
        <f>ROUND(IF(AF50=0, IF(AE50=0, 0, 1), AE50/AF50),5)</f>
        <v>2.5086900000000001</v>
      </c>
    </row>
    <row r="51" spans="1:34" x14ac:dyDescent="0.3">
      <c r="A51" s="1"/>
      <c r="B51" s="1"/>
      <c r="C51" s="1"/>
      <c r="D51" s="1"/>
      <c r="E51" s="1"/>
      <c r="F51" s="1" t="s">
        <v>58</v>
      </c>
      <c r="G51" s="1"/>
      <c r="H51" s="1"/>
      <c r="I51" s="1"/>
      <c r="J51" s="4">
        <f>ROUND(J39+J47+J50,5)</f>
        <v>3041.53</v>
      </c>
      <c r="K51" s="4">
        <f>ROUND(K39+K47+K50,5)</f>
        <v>4913.12</v>
      </c>
      <c r="L51" s="4">
        <f>ROUND((J51-K51),5)</f>
        <v>-1871.59</v>
      </c>
      <c r="M51" s="5">
        <f>ROUND(IF(K51=0, IF(J51=0, 0, 1), J51/K51),5)</f>
        <v>0.61906000000000005</v>
      </c>
      <c r="N51" s="4">
        <f>ROUND(N39+N47+N50,5)</f>
        <v>15920.73</v>
      </c>
      <c r="O51" s="4">
        <f>ROUND(O39+O47+O50,5)</f>
        <v>3760.08</v>
      </c>
      <c r="P51" s="4">
        <f>ROUND((N51-O51),5)</f>
        <v>12160.65</v>
      </c>
      <c r="Q51" s="5">
        <f>ROUND(IF(O51=0, IF(N51=0, 0, 1), N51/O51),5)</f>
        <v>4.2341499999999996</v>
      </c>
      <c r="R51" s="4">
        <f>ROUND(R39+R47+R50,5)</f>
        <v>2526.19</v>
      </c>
      <c r="S51" s="4">
        <f>ROUND(S39+S47+S50,5)</f>
        <v>3580.08</v>
      </c>
      <c r="T51" s="4">
        <f>ROUND((R51-S51),5)</f>
        <v>-1053.8900000000001</v>
      </c>
      <c r="U51" s="5">
        <f>ROUND(IF(S51=0, IF(R51=0, 0, 1), R51/S51),5)</f>
        <v>0.70562000000000002</v>
      </c>
      <c r="V51" s="4">
        <f>ROUND(V39+V47+V50,5)</f>
        <v>11386.68</v>
      </c>
      <c r="W51" s="4">
        <f>ROUND(W39+W47+W50,5)</f>
        <v>3760.08</v>
      </c>
      <c r="X51" s="4">
        <f>ROUND((V51-W51),5)</f>
        <v>7626.6</v>
      </c>
      <c r="Y51" s="5">
        <f>ROUND(IF(W51=0, IF(V51=0, 0, 1), V51/W51),5)</f>
        <v>3.0283099999999998</v>
      </c>
      <c r="Z51" s="4">
        <f>ROUND(Z39+Z47+Z50,5)</f>
        <v>4141.16</v>
      </c>
      <c r="AA51" s="4">
        <f>ROUND(AA39+AA47+AA50,5)</f>
        <v>3580.08</v>
      </c>
      <c r="AB51" s="4">
        <f>ROUND((Z51-AA51),5)</f>
        <v>561.08000000000004</v>
      </c>
      <c r="AC51" s="5">
        <f>ROUND(IF(AA51=0, IF(Z51=0, 0, 1), Z51/AA51),5)</f>
        <v>1.15672</v>
      </c>
      <c r="AD51" s="5"/>
      <c r="AE51" s="4">
        <f>ROUND(J51+N51+R51+V51+Z51,5)</f>
        <v>37016.29</v>
      </c>
      <c r="AF51" s="4">
        <f>ROUND(K51+O51+S51+W51+AA51,5)</f>
        <v>19593.439999999999</v>
      </c>
      <c r="AG51" s="4">
        <f>ROUND((AE51-AF51),5)</f>
        <v>17422.849999999999</v>
      </c>
      <c r="AH51" s="5">
        <f>ROUND(IF(AF51=0, IF(AE51=0, 0, 1), AE51/AF51),5)</f>
        <v>1.8892199999999999</v>
      </c>
    </row>
    <row r="52" spans="1:34" x14ac:dyDescent="0.3">
      <c r="A52" s="1"/>
      <c r="B52" s="1"/>
      <c r="C52" s="1"/>
      <c r="D52" s="1"/>
      <c r="E52" s="1"/>
      <c r="F52" s="1" t="s">
        <v>59</v>
      </c>
      <c r="G52" s="1"/>
      <c r="H52" s="1"/>
      <c r="I52" s="1"/>
      <c r="J52" s="4"/>
      <c r="K52" s="4"/>
      <c r="L52" s="4"/>
      <c r="M52" s="5"/>
      <c r="N52" s="4"/>
      <c r="O52" s="4"/>
      <c r="P52" s="4"/>
      <c r="Q52" s="5"/>
      <c r="R52" s="4"/>
      <c r="S52" s="4"/>
      <c r="T52" s="4"/>
      <c r="U52" s="5"/>
      <c r="V52" s="4"/>
      <c r="W52" s="4"/>
      <c r="X52" s="4"/>
      <c r="Y52" s="5"/>
      <c r="Z52" s="4"/>
      <c r="AA52" s="4"/>
      <c r="AB52" s="4"/>
      <c r="AC52" s="5"/>
      <c r="AD52" s="5"/>
      <c r="AE52" s="4"/>
      <c r="AF52" s="4"/>
      <c r="AG52" s="4"/>
      <c r="AH52" s="5"/>
    </row>
    <row r="53" spans="1:34" ht="15" thickBot="1" x14ac:dyDescent="0.35">
      <c r="A53" s="1"/>
      <c r="B53" s="1"/>
      <c r="C53" s="1"/>
      <c r="D53" s="1"/>
      <c r="E53" s="1"/>
      <c r="F53" s="1"/>
      <c r="G53" s="1" t="s">
        <v>60</v>
      </c>
      <c r="H53" s="1"/>
      <c r="I53" s="1"/>
      <c r="J53" s="6">
        <v>0</v>
      </c>
      <c r="K53" s="6">
        <v>0</v>
      </c>
      <c r="L53" s="6">
        <f>ROUND((J53-K53),5)</f>
        <v>0</v>
      </c>
      <c r="M53" s="7">
        <f>ROUND(IF(K53=0, IF(J53=0, 0, 1), J53/K53),5)</f>
        <v>0</v>
      </c>
      <c r="N53" s="6">
        <v>0</v>
      </c>
      <c r="O53" s="6">
        <v>0</v>
      </c>
      <c r="P53" s="6">
        <f>ROUND((N53-O53),5)</f>
        <v>0</v>
      </c>
      <c r="Q53" s="7">
        <f>ROUND(IF(O53=0, IF(N53=0, 0, 1), N53/O53),5)</f>
        <v>0</v>
      </c>
      <c r="R53" s="6">
        <v>0</v>
      </c>
      <c r="S53" s="6">
        <v>0</v>
      </c>
      <c r="T53" s="6">
        <f>ROUND((R53-S53),5)</f>
        <v>0</v>
      </c>
      <c r="U53" s="7">
        <f>ROUND(IF(S53=0, IF(R53=0, 0, 1), R53/S53),5)</f>
        <v>0</v>
      </c>
      <c r="V53" s="6">
        <v>0</v>
      </c>
      <c r="W53" s="6">
        <v>0</v>
      </c>
      <c r="X53" s="6">
        <f>ROUND((V53-W53),5)</f>
        <v>0</v>
      </c>
      <c r="Y53" s="7">
        <f>ROUND(IF(W53=0, IF(V53=0, 0, 1), V53/W53),5)</f>
        <v>0</v>
      </c>
      <c r="Z53" s="6">
        <v>0</v>
      </c>
      <c r="AA53" s="6">
        <v>0</v>
      </c>
      <c r="AB53" s="6">
        <f>ROUND((Z53-AA53),5)</f>
        <v>0</v>
      </c>
      <c r="AC53" s="7">
        <f>ROUND(IF(AA53=0, IF(Z53=0, 0, 1), Z53/AA53),5)</f>
        <v>0</v>
      </c>
      <c r="AD53" s="7"/>
      <c r="AE53" s="6">
        <f>ROUND(J53+N53+R53+V53+Z53,5)</f>
        <v>0</v>
      </c>
      <c r="AF53" s="6">
        <f>ROUND(K53+O53+S53+W53+AA53,5)</f>
        <v>0</v>
      </c>
      <c r="AG53" s="6">
        <f>ROUND((AE53-AF53),5)</f>
        <v>0</v>
      </c>
      <c r="AH53" s="7">
        <f>ROUND(IF(AF53=0, IF(AE53=0, 0, 1), AE53/AF53),5)</f>
        <v>0</v>
      </c>
    </row>
    <row r="54" spans="1:34" x14ac:dyDescent="0.3">
      <c r="A54" s="1"/>
      <c r="B54" s="1"/>
      <c r="C54" s="1"/>
      <c r="D54" s="1"/>
      <c r="E54" s="1"/>
      <c r="F54" s="1" t="s">
        <v>61</v>
      </c>
      <c r="G54" s="1"/>
      <c r="H54" s="1"/>
      <c r="I54" s="1"/>
      <c r="J54" s="4">
        <f>ROUND(SUM(J52:J53),5)</f>
        <v>0</v>
      </c>
      <c r="K54" s="4">
        <f>ROUND(SUM(K52:K53),5)</f>
        <v>0</v>
      </c>
      <c r="L54" s="4">
        <f>ROUND((J54-K54),5)</f>
        <v>0</v>
      </c>
      <c r="M54" s="5">
        <f>ROUND(IF(K54=0, IF(J54=0, 0, 1), J54/K54),5)</f>
        <v>0</v>
      </c>
      <c r="N54" s="4">
        <f>ROUND(SUM(N52:N53),5)</f>
        <v>0</v>
      </c>
      <c r="O54" s="4">
        <f>ROUND(SUM(O52:O53),5)</f>
        <v>0</v>
      </c>
      <c r="P54" s="4">
        <f>ROUND((N54-O54),5)</f>
        <v>0</v>
      </c>
      <c r="Q54" s="5">
        <f>ROUND(IF(O54=0, IF(N54=0, 0, 1), N54/O54),5)</f>
        <v>0</v>
      </c>
      <c r="R54" s="4">
        <f>ROUND(SUM(R52:R53),5)</f>
        <v>0</v>
      </c>
      <c r="S54" s="4">
        <f>ROUND(SUM(S52:S53),5)</f>
        <v>0</v>
      </c>
      <c r="T54" s="4">
        <f>ROUND((R54-S54),5)</f>
        <v>0</v>
      </c>
      <c r="U54" s="5">
        <f>ROUND(IF(S54=0, IF(R54=0, 0, 1), R54/S54),5)</f>
        <v>0</v>
      </c>
      <c r="V54" s="4">
        <f>ROUND(SUM(V52:V53),5)</f>
        <v>0</v>
      </c>
      <c r="W54" s="4">
        <f>ROUND(SUM(W52:W53),5)</f>
        <v>0</v>
      </c>
      <c r="X54" s="4">
        <f>ROUND((V54-W54),5)</f>
        <v>0</v>
      </c>
      <c r="Y54" s="5">
        <f>ROUND(IF(W54=0, IF(V54=0, 0, 1), V54/W54),5)</f>
        <v>0</v>
      </c>
      <c r="Z54" s="4">
        <f>ROUND(SUM(Z52:Z53),5)</f>
        <v>0</v>
      </c>
      <c r="AA54" s="4">
        <f>ROUND(SUM(AA52:AA53),5)</f>
        <v>0</v>
      </c>
      <c r="AB54" s="4">
        <f>ROUND((Z54-AA54),5)</f>
        <v>0</v>
      </c>
      <c r="AC54" s="5">
        <f>ROUND(IF(AA54=0, IF(Z54=0, 0, 1), Z54/AA54),5)</f>
        <v>0</v>
      </c>
      <c r="AD54" s="5"/>
      <c r="AE54" s="4">
        <f>ROUND(J54+N54+R54+V54+Z54,5)</f>
        <v>0</v>
      </c>
      <c r="AF54" s="4">
        <f>ROUND(K54+O54+S54+W54+AA54,5)</f>
        <v>0</v>
      </c>
      <c r="AG54" s="4">
        <f>ROUND((AE54-AF54),5)</f>
        <v>0</v>
      </c>
      <c r="AH54" s="5">
        <f>ROUND(IF(AF54=0, IF(AE54=0, 0, 1), AE54/AF54),5)</f>
        <v>0</v>
      </c>
    </row>
    <row r="55" spans="1:34" x14ac:dyDescent="0.3">
      <c r="A55" s="1"/>
      <c r="B55" s="1"/>
      <c r="C55" s="1"/>
      <c r="D55" s="1"/>
      <c r="E55" s="1"/>
      <c r="F55" s="1" t="s">
        <v>62</v>
      </c>
      <c r="G55" s="1"/>
      <c r="H55" s="1"/>
      <c r="I55" s="1"/>
      <c r="J55" s="4"/>
      <c r="K55" s="4"/>
      <c r="L55" s="4"/>
      <c r="M55" s="5"/>
      <c r="N55" s="4"/>
      <c r="O55" s="4"/>
      <c r="P55" s="4"/>
      <c r="Q55" s="5"/>
      <c r="R55" s="4"/>
      <c r="S55" s="4"/>
      <c r="T55" s="4"/>
      <c r="U55" s="5"/>
      <c r="V55" s="4"/>
      <c r="W55" s="4"/>
      <c r="X55" s="4"/>
      <c r="Y55" s="5"/>
      <c r="Z55" s="4"/>
      <c r="AA55" s="4"/>
      <c r="AB55" s="4"/>
      <c r="AC55" s="5"/>
      <c r="AD55" s="5"/>
      <c r="AE55" s="4"/>
      <c r="AF55" s="4"/>
      <c r="AG55" s="4"/>
      <c r="AH55" s="5"/>
    </row>
    <row r="56" spans="1:34" x14ac:dyDescent="0.3">
      <c r="A56" s="1"/>
      <c r="B56" s="1"/>
      <c r="C56" s="1"/>
      <c r="D56" s="1"/>
      <c r="E56" s="1"/>
      <c r="F56" s="1"/>
      <c r="G56" s="1" t="s">
        <v>63</v>
      </c>
      <c r="H56" s="1"/>
      <c r="I56" s="1"/>
      <c r="J56" s="4"/>
      <c r="K56" s="4"/>
      <c r="L56" s="4"/>
      <c r="M56" s="5"/>
      <c r="N56" s="4"/>
      <c r="O56" s="4"/>
      <c r="P56" s="4"/>
      <c r="Q56" s="5"/>
      <c r="R56" s="4"/>
      <c r="S56" s="4"/>
      <c r="T56" s="4"/>
      <c r="U56" s="5"/>
      <c r="V56" s="4"/>
      <c r="W56" s="4"/>
      <c r="X56" s="4"/>
      <c r="Y56" s="5"/>
      <c r="Z56" s="4"/>
      <c r="AA56" s="4"/>
      <c r="AB56" s="4"/>
      <c r="AC56" s="5"/>
      <c r="AD56" s="5"/>
      <c r="AE56" s="4"/>
      <c r="AF56" s="4"/>
      <c r="AG56" s="4"/>
      <c r="AH56" s="5"/>
    </row>
    <row r="57" spans="1:34" x14ac:dyDescent="0.3">
      <c r="A57" s="1"/>
      <c r="B57" s="1"/>
      <c r="C57" s="1"/>
      <c r="D57" s="1"/>
      <c r="E57" s="1"/>
      <c r="F57" s="1"/>
      <c r="G57" s="1"/>
      <c r="H57" s="1" t="s">
        <v>64</v>
      </c>
      <c r="I57" s="1"/>
      <c r="J57" s="4"/>
      <c r="K57" s="4"/>
      <c r="L57" s="4"/>
      <c r="M57" s="5"/>
      <c r="N57" s="4"/>
      <c r="O57" s="4"/>
      <c r="P57" s="4"/>
      <c r="Q57" s="5"/>
      <c r="R57" s="4"/>
      <c r="S57" s="4"/>
      <c r="T57" s="4"/>
      <c r="U57" s="5"/>
      <c r="V57" s="4"/>
      <c r="W57" s="4"/>
      <c r="X57" s="4"/>
      <c r="Y57" s="5"/>
      <c r="Z57" s="4"/>
      <c r="AA57" s="4"/>
      <c r="AB57" s="4"/>
      <c r="AC57" s="5"/>
      <c r="AD57" s="5"/>
      <c r="AE57" s="4"/>
      <c r="AF57" s="4"/>
      <c r="AG57" s="4"/>
      <c r="AH57" s="5"/>
    </row>
    <row r="58" spans="1:34" x14ac:dyDescent="0.3">
      <c r="A58" s="1"/>
      <c r="B58" s="1"/>
      <c r="C58" s="1"/>
      <c r="D58" s="1"/>
      <c r="E58" s="1"/>
      <c r="F58" s="1"/>
      <c r="G58" s="1"/>
      <c r="H58" s="1"/>
      <c r="I58" s="1" t="s">
        <v>65</v>
      </c>
      <c r="J58" s="4">
        <v>0</v>
      </c>
      <c r="K58" s="4"/>
      <c r="L58" s="4"/>
      <c r="M58" s="5"/>
      <c r="N58" s="4">
        <v>0</v>
      </c>
      <c r="O58" s="4"/>
      <c r="P58" s="4"/>
      <c r="Q58" s="5"/>
      <c r="R58" s="4">
        <v>0</v>
      </c>
      <c r="S58" s="4"/>
      <c r="T58" s="4"/>
      <c r="U58" s="5"/>
      <c r="V58" s="4">
        <v>0</v>
      </c>
      <c r="W58" s="4"/>
      <c r="X58" s="4"/>
      <c r="Y58" s="5"/>
      <c r="Z58" s="4">
        <v>151.9</v>
      </c>
      <c r="AA58" s="4"/>
      <c r="AB58" s="4"/>
      <c r="AC58" s="5"/>
      <c r="AD58" s="5"/>
      <c r="AE58" s="4">
        <f>ROUND(J58+N58+R58+V58+Z58,5)</f>
        <v>151.9</v>
      </c>
      <c r="AF58" s="4"/>
      <c r="AG58" s="4"/>
      <c r="AH58" s="5"/>
    </row>
    <row r="59" spans="1:34" ht="15" thickBot="1" x14ac:dyDescent="0.35">
      <c r="A59" s="1"/>
      <c r="B59" s="1"/>
      <c r="C59" s="1"/>
      <c r="D59" s="1"/>
      <c r="E59" s="1"/>
      <c r="F59" s="1"/>
      <c r="G59" s="1"/>
      <c r="H59" s="1"/>
      <c r="I59" s="1" t="s">
        <v>66</v>
      </c>
      <c r="J59" s="6">
        <v>274.5</v>
      </c>
      <c r="K59" s="4"/>
      <c r="L59" s="4"/>
      <c r="M59" s="5"/>
      <c r="N59" s="6">
        <v>0</v>
      </c>
      <c r="O59" s="4"/>
      <c r="P59" s="4"/>
      <c r="Q59" s="5"/>
      <c r="R59" s="6">
        <v>0</v>
      </c>
      <c r="S59" s="4"/>
      <c r="T59" s="4"/>
      <c r="U59" s="5"/>
      <c r="V59" s="6">
        <v>0</v>
      </c>
      <c r="W59" s="4"/>
      <c r="X59" s="4"/>
      <c r="Y59" s="5"/>
      <c r="Z59" s="6">
        <v>0</v>
      </c>
      <c r="AA59" s="4"/>
      <c r="AB59" s="4"/>
      <c r="AC59" s="5"/>
      <c r="AD59" s="5"/>
      <c r="AE59" s="6">
        <f>ROUND(J59+N59+R59+V59+Z59,5)</f>
        <v>274.5</v>
      </c>
      <c r="AF59" s="4"/>
      <c r="AG59" s="4"/>
      <c r="AH59" s="5"/>
    </row>
    <row r="60" spans="1:34" x14ac:dyDescent="0.3">
      <c r="A60" s="1"/>
      <c r="B60" s="1"/>
      <c r="C60" s="1"/>
      <c r="D60" s="1"/>
      <c r="E60" s="1"/>
      <c r="F60" s="1"/>
      <c r="G60" s="1"/>
      <c r="H60" s="1" t="s">
        <v>67</v>
      </c>
      <c r="I60" s="1"/>
      <c r="J60" s="4">
        <f>ROUND(SUM(J57:J59),5)</f>
        <v>274.5</v>
      </c>
      <c r="K60" s="4"/>
      <c r="L60" s="4"/>
      <c r="M60" s="5"/>
      <c r="N60" s="4">
        <f>ROUND(SUM(N57:N59),5)</f>
        <v>0</v>
      </c>
      <c r="O60" s="4"/>
      <c r="P60" s="4"/>
      <c r="Q60" s="5"/>
      <c r="R60" s="4">
        <f>ROUND(SUM(R57:R59),5)</f>
        <v>0</v>
      </c>
      <c r="S60" s="4"/>
      <c r="T60" s="4"/>
      <c r="U60" s="5"/>
      <c r="V60" s="4">
        <f>ROUND(SUM(V57:V59),5)</f>
        <v>0</v>
      </c>
      <c r="W60" s="4"/>
      <c r="X60" s="4"/>
      <c r="Y60" s="5"/>
      <c r="Z60" s="4">
        <f>ROUND(SUM(Z57:Z59),5)</f>
        <v>151.9</v>
      </c>
      <c r="AA60" s="4"/>
      <c r="AB60" s="4"/>
      <c r="AC60" s="5"/>
      <c r="AD60" s="5"/>
      <c r="AE60" s="4">
        <f>ROUND(J60+N60+R60+V60+Z60,5)</f>
        <v>426.4</v>
      </c>
      <c r="AF60" s="4"/>
      <c r="AG60" s="4"/>
      <c r="AH60" s="5"/>
    </row>
    <row r="61" spans="1:34" x14ac:dyDescent="0.3">
      <c r="A61" s="1"/>
      <c r="B61" s="1"/>
      <c r="C61" s="1"/>
      <c r="D61" s="1"/>
      <c r="E61" s="1"/>
      <c r="F61" s="1"/>
      <c r="G61" s="1"/>
      <c r="H61" s="1" t="s">
        <v>68</v>
      </c>
      <c r="I61" s="1"/>
      <c r="J61" s="4"/>
      <c r="K61" s="4"/>
      <c r="L61" s="4"/>
      <c r="M61" s="5"/>
      <c r="N61" s="4"/>
      <c r="O61" s="4"/>
      <c r="P61" s="4"/>
      <c r="Q61" s="5"/>
      <c r="R61" s="4"/>
      <c r="S61" s="4"/>
      <c r="T61" s="4"/>
      <c r="U61" s="5"/>
      <c r="V61" s="4"/>
      <c r="W61" s="4"/>
      <c r="X61" s="4"/>
      <c r="Y61" s="5"/>
      <c r="Z61" s="4"/>
      <c r="AA61" s="4"/>
      <c r="AB61" s="4"/>
      <c r="AC61" s="5"/>
      <c r="AD61" s="5"/>
      <c r="AE61" s="4"/>
      <c r="AF61" s="4"/>
      <c r="AG61" s="4"/>
      <c r="AH61" s="5"/>
    </row>
    <row r="62" spans="1:34" ht="15" thickBot="1" x14ac:dyDescent="0.35">
      <c r="A62" s="1"/>
      <c r="B62" s="1"/>
      <c r="C62" s="1"/>
      <c r="D62" s="1"/>
      <c r="E62" s="1"/>
      <c r="F62" s="1"/>
      <c r="G62" s="1"/>
      <c r="H62" s="1"/>
      <c r="I62" s="1" t="s">
        <v>69</v>
      </c>
      <c r="J62" s="6">
        <v>5242.74</v>
      </c>
      <c r="K62" s="6">
        <v>4393.25</v>
      </c>
      <c r="L62" s="6">
        <f>ROUND((J62-K62),5)</f>
        <v>849.49</v>
      </c>
      <c r="M62" s="7">
        <f>ROUND(IF(K62=0, IF(J62=0, 0, 1), J62/K62),5)</f>
        <v>1.19336</v>
      </c>
      <c r="N62" s="6">
        <v>4807.32</v>
      </c>
      <c r="O62" s="6">
        <v>4393.25</v>
      </c>
      <c r="P62" s="6">
        <f>ROUND((N62-O62),5)</f>
        <v>414.07</v>
      </c>
      <c r="Q62" s="7">
        <f>ROUND(IF(O62=0, IF(N62=0, 0, 1), N62/O62),5)</f>
        <v>1.0942499999999999</v>
      </c>
      <c r="R62" s="6">
        <v>5351.71</v>
      </c>
      <c r="S62" s="6">
        <v>4393.25</v>
      </c>
      <c r="T62" s="6">
        <f>ROUND((R62-S62),5)</f>
        <v>958.46</v>
      </c>
      <c r="U62" s="7">
        <f>ROUND(IF(S62=0, IF(R62=0, 0, 1), R62/S62),5)</f>
        <v>1.21817</v>
      </c>
      <c r="V62" s="6">
        <v>4517.04</v>
      </c>
      <c r="W62" s="6">
        <v>4393.25</v>
      </c>
      <c r="X62" s="6">
        <f>ROUND((V62-W62),5)</f>
        <v>123.79</v>
      </c>
      <c r="Y62" s="7">
        <f>ROUND(IF(W62=0, IF(V62=0, 0, 1), V62/W62),5)</f>
        <v>1.0281800000000001</v>
      </c>
      <c r="Z62" s="6">
        <v>4067.46</v>
      </c>
      <c r="AA62" s="6">
        <v>4393.25</v>
      </c>
      <c r="AB62" s="6">
        <f>ROUND((Z62-AA62),5)</f>
        <v>-325.79000000000002</v>
      </c>
      <c r="AC62" s="7">
        <f>ROUND(IF(AA62=0, IF(Z62=0, 0, 1), Z62/AA62),5)</f>
        <v>0.92584</v>
      </c>
      <c r="AD62" s="7"/>
      <c r="AE62" s="6">
        <f>ROUND(J62+N62+R62+V62+Z62,5)</f>
        <v>23986.27</v>
      </c>
      <c r="AF62" s="6">
        <f>ROUND(K62+O62+S62+W62+AA62,5)</f>
        <v>21966.25</v>
      </c>
      <c r="AG62" s="6">
        <f>ROUND((AE62-AF62),5)</f>
        <v>2020.02</v>
      </c>
      <c r="AH62" s="7">
        <f>ROUND(IF(AF62=0, IF(AE62=0, 0, 1), AE62/AF62),5)</f>
        <v>1.09196</v>
      </c>
    </row>
    <row r="63" spans="1:34" x14ac:dyDescent="0.3">
      <c r="A63" s="1"/>
      <c r="B63" s="1"/>
      <c r="C63" s="1"/>
      <c r="D63" s="1"/>
      <c r="E63" s="1"/>
      <c r="F63" s="1"/>
      <c r="G63" s="1"/>
      <c r="H63" s="1" t="s">
        <v>70</v>
      </c>
      <c r="I63" s="1"/>
      <c r="J63" s="4">
        <f>ROUND(SUM(J61:J62),5)</f>
        <v>5242.74</v>
      </c>
      <c r="K63" s="4">
        <f>ROUND(SUM(K61:K62),5)</f>
        <v>4393.25</v>
      </c>
      <c r="L63" s="4">
        <f>ROUND((J63-K63),5)</f>
        <v>849.49</v>
      </c>
      <c r="M63" s="5">
        <f>ROUND(IF(K63=0, IF(J63=0, 0, 1), J63/K63),5)</f>
        <v>1.19336</v>
      </c>
      <c r="N63" s="4">
        <f>ROUND(SUM(N61:N62),5)</f>
        <v>4807.32</v>
      </c>
      <c r="O63" s="4">
        <f>ROUND(SUM(O61:O62),5)</f>
        <v>4393.25</v>
      </c>
      <c r="P63" s="4">
        <f>ROUND((N63-O63),5)</f>
        <v>414.07</v>
      </c>
      <c r="Q63" s="5">
        <f>ROUND(IF(O63=0, IF(N63=0, 0, 1), N63/O63),5)</f>
        <v>1.0942499999999999</v>
      </c>
      <c r="R63" s="4">
        <f>ROUND(SUM(R61:R62),5)</f>
        <v>5351.71</v>
      </c>
      <c r="S63" s="4">
        <f>ROUND(SUM(S61:S62),5)</f>
        <v>4393.25</v>
      </c>
      <c r="T63" s="4">
        <f>ROUND((R63-S63),5)</f>
        <v>958.46</v>
      </c>
      <c r="U63" s="5">
        <f>ROUND(IF(S63=0, IF(R63=0, 0, 1), R63/S63),5)</f>
        <v>1.21817</v>
      </c>
      <c r="V63" s="4">
        <f>ROUND(SUM(V61:V62),5)</f>
        <v>4517.04</v>
      </c>
      <c r="W63" s="4">
        <f>ROUND(SUM(W61:W62),5)</f>
        <v>4393.25</v>
      </c>
      <c r="X63" s="4">
        <f>ROUND((V63-W63),5)</f>
        <v>123.79</v>
      </c>
      <c r="Y63" s="5">
        <f>ROUND(IF(W63=0, IF(V63=0, 0, 1), V63/W63),5)</f>
        <v>1.0281800000000001</v>
      </c>
      <c r="Z63" s="4">
        <f>ROUND(SUM(Z61:Z62),5)</f>
        <v>4067.46</v>
      </c>
      <c r="AA63" s="4">
        <f>ROUND(SUM(AA61:AA62),5)</f>
        <v>4393.25</v>
      </c>
      <c r="AB63" s="4">
        <f>ROUND((Z63-AA63),5)</f>
        <v>-325.79000000000002</v>
      </c>
      <c r="AC63" s="5">
        <f>ROUND(IF(AA63=0, IF(Z63=0, 0, 1), Z63/AA63),5)</f>
        <v>0.92584</v>
      </c>
      <c r="AD63" s="5"/>
      <c r="AE63" s="4">
        <f>ROUND(J63+N63+R63+V63+Z63,5)</f>
        <v>23986.27</v>
      </c>
      <c r="AF63" s="4">
        <f>ROUND(K63+O63+S63+W63+AA63,5)</f>
        <v>21966.25</v>
      </c>
      <c r="AG63" s="4">
        <f>ROUND((AE63-AF63),5)</f>
        <v>2020.02</v>
      </c>
      <c r="AH63" s="5">
        <f>ROUND(IF(AF63=0, IF(AE63=0, 0, 1), AE63/AF63),5)</f>
        <v>1.09196</v>
      </c>
    </row>
    <row r="64" spans="1:34" ht="15" thickBot="1" x14ac:dyDescent="0.35">
      <c r="A64" s="1"/>
      <c r="B64" s="1"/>
      <c r="C64" s="1"/>
      <c r="D64" s="1"/>
      <c r="E64" s="1"/>
      <c r="F64" s="1"/>
      <c r="G64" s="1"/>
      <c r="H64" s="1" t="s">
        <v>71</v>
      </c>
      <c r="I64" s="1"/>
      <c r="J64" s="8">
        <v>50</v>
      </c>
      <c r="K64" s="8">
        <v>50</v>
      </c>
      <c r="L64" s="8">
        <f>ROUND((J64-K64),5)</f>
        <v>0</v>
      </c>
      <c r="M64" s="9">
        <f>ROUND(IF(K64=0, IF(J64=0, 0, 1), J64/K64),5)</f>
        <v>1</v>
      </c>
      <c r="N64" s="8">
        <v>50</v>
      </c>
      <c r="O64" s="8">
        <v>50</v>
      </c>
      <c r="P64" s="8">
        <f>ROUND((N64-O64),5)</f>
        <v>0</v>
      </c>
      <c r="Q64" s="9">
        <f>ROUND(IF(O64=0, IF(N64=0, 0, 1), N64/O64),5)</f>
        <v>1</v>
      </c>
      <c r="R64" s="8">
        <v>50</v>
      </c>
      <c r="S64" s="8">
        <v>50</v>
      </c>
      <c r="T64" s="8">
        <f>ROUND((R64-S64),5)</f>
        <v>0</v>
      </c>
      <c r="U64" s="9">
        <f>ROUND(IF(S64=0, IF(R64=0, 0, 1), R64/S64),5)</f>
        <v>1</v>
      </c>
      <c r="V64" s="8">
        <v>62</v>
      </c>
      <c r="W64" s="8">
        <v>62</v>
      </c>
      <c r="X64" s="8">
        <f>ROUND((V64-W64),5)</f>
        <v>0</v>
      </c>
      <c r="Y64" s="9">
        <f>ROUND(IF(W64=0, IF(V64=0, 0, 1), V64/W64),5)</f>
        <v>1</v>
      </c>
      <c r="Z64" s="8">
        <v>50</v>
      </c>
      <c r="AA64" s="8">
        <v>50</v>
      </c>
      <c r="AB64" s="8">
        <f>ROUND((Z64-AA64),5)</f>
        <v>0</v>
      </c>
      <c r="AC64" s="9">
        <f>ROUND(IF(AA64=0, IF(Z64=0, 0, 1), Z64/AA64),5)</f>
        <v>1</v>
      </c>
      <c r="AD64" s="9"/>
      <c r="AE64" s="8">
        <f>ROUND(J64+N64+R64+V64+Z64,5)</f>
        <v>262</v>
      </c>
      <c r="AF64" s="8">
        <f>ROUND(K64+O64+S64+W64+AA64,5)</f>
        <v>262</v>
      </c>
      <c r="AG64" s="8">
        <f>ROUND((AE64-AF64),5)</f>
        <v>0</v>
      </c>
      <c r="AH64" s="9">
        <f>ROUND(IF(AF64=0, IF(AE64=0, 0, 1), AE64/AF64),5)</f>
        <v>1</v>
      </c>
    </row>
    <row r="65" spans="1:34" ht="15" thickBot="1" x14ac:dyDescent="0.35">
      <c r="A65" s="1"/>
      <c r="B65" s="1"/>
      <c r="C65" s="1"/>
      <c r="D65" s="1"/>
      <c r="E65" s="1"/>
      <c r="F65" s="1"/>
      <c r="G65" s="1" t="s">
        <v>72</v>
      </c>
      <c r="H65" s="1"/>
      <c r="I65" s="1"/>
      <c r="J65" s="12">
        <f>ROUND(J56+J60+SUM(J63:J64),5)</f>
        <v>5567.24</v>
      </c>
      <c r="K65" s="12">
        <f>ROUND(K56+K60+SUM(K63:K64),5)</f>
        <v>4443.25</v>
      </c>
      <c r="L65" s="12">
        <f>ROUND((J65-K65),5)</f>
        <v>1123.99</v>
      </c>
      <c r="M65" s="13">
        <f>ROUND(IF(K65=0, IF(J65=0, 0, 1), J65/K65),5)</f>
        <v>1.2529699999999999</v>
      </c>
      <c r="N65" s="12">
        <f>ROUND(N56+N60+SUM(N63:N64),5)</f>
        <v>4857.32</v>
      </c>
      <c r="O65" s="12">
        <f>ROUND(O56+O60+SUM(O63:O64),5)</f>
        <v>4443.25</v>
      </c>
      <c r="P65" s="12">
        <f>ROUND((N65-O65),5)</f>
        <v>414.07</v>
      </c>
      <c r="Q65" s="13">
        <f>ROUND(IF(O65=0, IF(N65=0, 0, 1), N65/O65),5)</f>
        <v>1.0931900000000001</v>
      </c>
      <c r="R65" s="12">
        <f>ROUND(R56+R60+SUM(R63:R64),5)</f>
        <v>5401.71</v>
      </c>
      <c r="S65" s="12">
        <f>ROUND(S56+S60+SUM(S63:S64),5)</f>
        <v>4443.25</v>
      </c>
      <c r="T65" s="12">
        <f>ROUND((R65-S65),5)</f>
        <v>958.46</v>
      </c>
      <c r="U65" s="13">
        <f>ROUND(IF(S65=0, IF(R65=0, 0, 1), R65/S65),5)</f>
        <v>1.2157100000000001</v>
      </c>
      <c r="V65" s="12">
        <f>ROUND(V56+V60+SUM(V63:V64),5)</f>
        <v>4579.04</v>
      </c>
      <c r="W65" s="12">
        <f>ROUND(W56+W60+SUM(W63:W64),5)</f>
        <v>4455.25</v>
      </c>
      <c r="X65" s="12">
        <f>ROUND((V65-W65),5)</f>
        <v>123.79</v>
      </c>
      <c r="Y65" s="13">
        <f>ROUND(IF(W65=0, IF(V65=0, 0, 1), V65/W65),5)</f>
        <v>1.02779</v>
      </c>
      <c r="Z65" s="12">
        <f>ROUND(Z56+Z60+SUM(Z63:Z64),5)</f>
        <v>4269.3599999999997</v>
      </c>
      <c r="AA65" s="12">
        <f>ROUND(AA56+AA60+SUM(AA63:AA64),5)</f>
        <v>4443.25</v>
      </c>
      <c r="AB65" s="12">
        <f>ROUND((Z65-AA65),5)</f>
        <v>-173.89</v>
      </c>
      <c r="AC65" s="13">
        <f>ROUND(IF(AA65=0, IF(Z65=0, 0, 1), Z65/AA65),5)</f>
        <v>0.96086000000000005</v>
      </c>
      <c r="AD65" s="13"/>
      <c r="AE65" s="12">
        <f>ROUND(J65+N65+R65+V65+Z65,5)</f>
        <v>24674.67</v>
      </c>
      <c r="AF65" s="12">
        <f>ROUND(K65+O65+S65+W65+AA65,5)</f>
        <v>22228.25</v>
      </c>
      <c r="AG65" s="12">
        <f>ROUND((AE65-AF65),5)</f>
        <v>2446.42</v>
      </c>
      <c r="AH65" s="13">
        <f>ROUND(IF(AF65=0, IF(AE65=0, 0, 1), AE65/AF65),5)</f>
        <v>1.11006</v>
      </c>
    </row>
    <row r="66" spans="1:34" x14ac:dyDescent="0.3">
      <c r="A66" s="1"/>
      <c r="B66" s="1"/>
      <c r="C66" s="1"/>
      <c r="D66" s="1"/>
      <c r="E66" s="1"/>
      <c r="F66" s="1" t="s">
        <v>73</v>
      </c>
      <c r="G66" s="1"/>
      <c r="H66" s="1"/>
      <c r="I66" s="1"/>
      <c r="J66" s="4">
        <f>ROUND(J55+J65,5)</f>
        <v>5567.24</v>
      </c>
      <c r="K66" s="4">
        <f>ROUND(K55+K65,5)</f>
        <v>4443.25</v>
      </c>
      <c r="L66" s="4">
        <f>ROUND((J66-K66),5)</f>
        <v>1123.99</v>
      </c>
      <c r="M66" s="5">
        <f>ROUND(IF(K66=0, IF(J66=0, 0, 1), J66/K66),5)</f>
        <v>1.2529699999999999</v>
      </c>
      <c r="N66" s="4">
        <f>ROUND(N55+N65,5)</f>
        <v>4857.32</v>
      </c>
      <c r="O66" s="4">
        <f>ROUND(O55+O65,5)</f>
        <v>4443.25</v>
      </c>
      <c r="P66" s="4">
        <f>ROUND((N66-O66),5)</f>
        <v>414.07</v>
      </c>
      <c r="Q66" s="5">
        <f>ROUND(IF(O66=0, IF(N66=0, 0, 1), N66/O66),5)</f>
        <v>1.0931900000000001</v>
      </c>
      <c r="R66" s="4">
        <f>ROUND(R55+R65,5)</f>
        <v>5401.71</v>
      </c>
      <c r="S66" s="4">
        <f>ROUND(S55+S65,5)</f>
        <v>4443.25</v>
      </c>
      <c r="T66" s="4">
        <f>ROUND((R66-S66),5)</f>
        <v>958.46</v>
      </c>
      <c r="U66" s="5">
        <f>ROUND(IF(S66=0, IF(R66=0, 0, 1), R66/S66),5)</f>
        <v>1.2157100000000001</v>
      </c>
      <c r="V66" s="4">
        <f>ROUND(V55+V65,5)</f>
        <v>4579.04</v>
      </c>
      <c r="W66" s="4">
        <f>ROUND(W55+W65,5)</f>
        <v>4455.25</v>
      </c>
      <c r="X66" s="4">
        <f>ROUND((V66-W66),5)</f>
        <v>123.79</v>
      </c>
      <c r="Y66" s="5">
        <f>ROUND(IF(W66=0, IF(V66=0, 0, 1), V66/W66),5)</f>
        <v>1.02779</v>
      </c>
      <c r="Z66" s="4">
        <f>ROUND(Z55+Z65,5)</f>
        <v>4269.3599999999997</v>
      </c>
      <c r="AA66" s="4">
        <f>ROUND(AA55+AA65,5)</f>
        <v>4443.25</v>
      </c>
      <c r="AB66" s="4">
        <f>ROUND((Z66-AA66),5)</f>
        <v>-173.89</v>
      </c>
      <c r="AC66" s="5">
        <f>ROUND(IF(AA66=0, IF(Z66=0, 0, 1), Z66/AA66),5)</f>
        <v>0.96086000000000005</v>
      </c>
      <c r="AD66" s="5"/>
      <c r="AE66" s="4">
        <f>ROUND(J66+N66+R66+V66+Z66,5)</f>
        <v>24674.67</v>
      </c>
      <c r="AF66" s="4">
        <f>ROUND(K66+O66+S66+W66+AA66,5)</f>
        <v>22228.25</v>
      </c>
      <c r="AG66" s="4">
        <f>ROUND((AE66-AF66),5)</f>
        <v>2446.42</v>
      </c>
      <c r="AH66" s="5">
        <f>ROUND(IF(AF66=0, IF(AE66=0, 0, 1), AE66/AF66),5)</f>
        <v>1.11006</v>
      </c>
    </row>
    <row r="67" spans="1:34" x14ac:dyDescent="0.3">
      <c r="A67" s="1"/>
      <c r="B67" s="1"/>
      <c r="C67" s="1"/>
      <c r="D67" s="1"/>
      <c r="E67" s="1"/>
      <c r="F67" s="1" t="s">
        <v>74</v>
      </c>
      <c r="G67" s="1"/>
      <c r="H67" s="1"/>
      <c r="I67" s="1"/>
      <c r="J67" s="4"/>
      <c r="K67" s="4"/>
      <c r="L67" s="4"/>
      <c r="M67" s="5"/>
      <c r="N67" s="4"/>
      <c r="O67" s="4"/>
      <c r="P67" s="4"/>
      <c r="Q67" s="5"/>
      <c r="R67" s="4"/>
      <c r="S67" s="4"/>
      <c r="T67" s="4"/>
      <c r="U67" s="5"/>
      <c r="V67" s="4"/>
      <c r="W67" s="4"/>
      <c r="X67" s="4"/>
      <c r="Y67" s="5"/>
      <c r="Z67" s="4"/>
      <c r="AA67" s="4"/>
      <c r="AB67" s="4"/>
      <c r="AC67" s="5"/>
      <c r="AD67" s="5"/>
      <c r="AE67" s="4"/>
      <c r="AF67" s="4"/>
      <c r="AG67" s="4"/>
      <c r="AH67" s="5"/>
    </row>
    <row r="68" spans="1:34" ht="15" thickBot="1" x14ac:dyDescent="0.35">
      <c r="A68" s="1"/>
      <c r="B68" s="1"/>
      <c r="C68" s="1"/>
      <c r="D68" s="1"/>
      <c r="E68" s="1"/>
      <c r="F68" s="1"/>
      <c r="G68" s="1" t="s">
        <v>75</v>
      </c>
      <c r="H68" s="1"/>
      <c r="I68" s="1"/>
      <c r="J68" s="8">
        <v>3008.71</v>
      </c>
      <c r="K68" s="8">
        <v>3008.75</v>
      </c>
      <c r="L68" s="8">
        <f>ROUND((J68-K68),5)</f>
        <v>-0.04</v>
      </c>
      <c r="M68" s="9">
        <f>ROUND(IF(K68=0, IF(J68=0, 0, 1), J68/K68),5)</f>
        <v>0.99999000000000005</v>
      </c>
      <c r="N68" s="8">
        <v>3008.71</v>
      </c>
      <c r="O68" s="8">
        <v>3008.75</v>
      </c>
      <c r="P68" s="8">
        <f>ROUND((N68-O68),5)</f>
        <v>-0.04</v>
      </c>
      <c r="Q68" s="9">
        <f>ROUND(IF(O68=0, IF(N68=0, 0, 1), N68/O68),5)</f>
        <v>0.99999000000000005</v>
      </c>
      <c r="R68" s="8">
        <v>3008.71</v>
      </c>
      <c r="S68" s="8">
        <v>3008.75</v>
      </c>
      <c r="T68" s="8">
        <f>ROUND((R68-S68),5)</f>
        <v>-0.04</v>
      </c>
      <c r="U68" s="9">
        <f>ROUND(IF(S68=0, IF(R68=0, 0, 1), R68/S68),5)</f>
        <v>0.99999000000000005</v>
      </c>
      <c r="V68" s="8">
        <v>3008.71</v>
      </c>
      <c r="W68" s="8">
        <v>3008.75</v>
      </c>
      <c r="X68" s="8">
        <f>ROUND((V68-W68),5)</f>
        <v>-0.04</v>
      </c>
      <c r="Y68" s="9">
        <f>ROUND(IF(W68=0, IF(V68=0, 0, 1), V68/W68),5)</f>
        <v>0.99999000000000005</v>
      </c>
      <c r="Z68" s="8">
        <v>3008.71</v>
      </c>
      <c r="AA68" s="8">
        <v>3008.75</v>
      </c>
      <c r="AB68" s="8">
        <f>ROUND((Z68-AA68),5)</f>
        <v>-0.04</v>
      </c>
      <c r="AC68" s="9">
        <f>ROUND(IF(AA68=0, IF(Z68=0, 0, 1), Z68/AA68),5)</f>
        <v>0.99999000000000005</v>
      </c>
      <c r="AD68" s="9"/>
      <c r="AE68" s="8">
        <f>ROUND(J68+N68+R68+V68+Z68,5)</f>
        <v>15043.55</v>
      </c>
      <c r="AF68" s="8">
        <f>ROUND(K68+O68+S68+W68+AA68,5)</f>
        <v>15043.75</v>
      </c>
      <c r="AG68" s="8">
        <f>ROUND((AE68-AF68),5)</f>
        <v>-0.2</v>
      </c>
      <c r="AH68" s="9">
        <f>ROUND(IF(AF68=0, IF(AE68=0, 0, 1), AE68/AF68),5)</f>
        <v>0.99999000000000005</v>
      </c>
    </row>
    <row r="69" spans="1:34" ht="15" thickBot="1" x14ac:dyDescent="0.35">
      <c r="A69" s="1"/>
      <c r="B69" s="1"/>
      <c r="C69" s="1"/>
      <c r="D69" s="1"/>
      <c r="E69" s="1"/>
      <c r="F69" s="1" t="s">
        <v>76</v>
      </c>
      <c r="G69" s="1"/>
      <c r="H69" s="1"/>
      <c r="I69" s="1"/>
      <c r="J69" s="12">
        <f>ROUND(SUM(J67:J68),5)</f>
        <v>3008.71</v>
      </c>
      <c r="K69" s="12">
        <f>ROUND(SUM(K67:K68),5)</f>
        <v>3008.75</v>
      </c>
      <c r="L69" s="12">
        <f>ROUND((J69-K69),5)</f>
        <v>-0.04</v>
      </c>
      <c r="M69" s="13">
        <f>ROUND(IF(K69=0, IF(J69=0, 0, 1), J69/K69),5)</f>
        <v>0.99999000000000005</v>
      </c>
      <c r="N69" s="12">
        <f>ROUND(SUM(N67:N68),5)</f>
        <v>3008.71</v>
      </c>
      <c r="O69" s="12">
        <f>ROUND(SUM(O67:O68),5)</f>
        <v>3008.75</v>
      </c>
      <c r="P69" s="12">
        <f>ROUND((N69-O69),5)</f>
        <v>-0.04</v>
      </c>
      <c r="Q69" s="13">
        <f>ROUND(IF(O69=0, IF(N69=0, 0, 1), N69/O69),5)</f>
        <v>0.99999000000000005</v>
      </c>
      <c r="R69" s="12">
        <f>ROUND(SUM(R67:R68),5)</f>
        <v>3008.71</v>
      </c>
      <c r="S69" s="12">
        <f>ROUND(SUM(S67:S68),5)</f>
        <v>3008.75</v>
      </c>
      <c r="T69" s="12">
        <f>ROUND((R69-S69),5)</f>
        <v>-0.04</v>
      </c>
      <c r="U69" s="13">
        <f>ROUND(IF(S69=0, IF(R69=0, 0, 1), R69/S69),5)</f>
        <v>0.99999000000000005</v>
      </c>
      <c r="V69" s="12">
        <f>ROUND(SUM(V67:V68),5)</f>
        <v>3008.71</v>
      </c>
      <c r="W69" s="12">
        <f>ROUND(SUM(W67:W68),5)</f>
        <v>3008.75</v>
      </c>
      <c r="X69" s="12">
        <f>ROUND((V69-W69),5)</f>
        <v>-0.04</v>
      </c>
      <c r="Y69" s="13">
        <f>ROUND(IF(W69=0, IF(V69=0, 0, 1), V69/W69),5)</f>
        <v>0.99999000000000005</v>
      </c>
      <c r="Z69" s="12">
        <f>ROUND(SUM(Z67:Z68),5)</f>
        <v>3008.71</v>
      </c>
      <c r="AA69" s="12">
        <f>ROUND(SUM(AA67:AA68),5)</f>
        <v>3008.75</v>
      </c>
      <c r="AB69" s="12">
        <f>ROUND((Z69-AA69),5)</f>
        <v>-0.04</v>
      </c>
      <c r="AC69" s="13">
        <f>ROUND(IF(AA69=0, IF(Z69=0, 0, 1), Z69/AA69),5)</f>
        <v>0.99999000000000005</v>
      </c>
      <c r="AD69" s="13"/>
      <c r="AE69" s="12">
        <f>ROUND(J69+N69+R69+V69+Z69,5)</f>
        <v>15043.55</v>
      </c>
      <c r="AF69" s="12">
        <f>ROUND(K69+O69+S69+W69+AA69,5)</f>
        <v>15043.75</v>
      </c>
      <c r="AG69" s="12">
        <f>ROUND((AE69-AF69),5)</f>
        <v>-0.2</v>
      </c>
      <c r="AH69" s="13">
        <f>ROUND(IF(AF69=0, IF(AE69=0, 0, 1), AE69/AF69),5)</f>
        <v>0.99999000000000005</v>
      </c>
    </row>
    <row r="70" spans="1:34" x14ac:dyDescent="0.3">
      <c r="A70" s="1"/>
      <c r="B70" s="1"/>
      <c r="C70" s="1"/>
      <c r="D70" s="1"/>
      <c r="E70" s="1" t="s">
        <v>77</v>
      </c>
      <c r="F70" s="1"/>
      <c r="G70" s="1"/>
      <c r="H70" s="1"/>
      <c r="I70" s="1"/>
      <c r="J70" s="4">
        <f>ROUND(J28+J38+J51+J54+J66+J69,5)</f>
        <v>13333.52</v>
      </c>
      <c r="K70" s="4">
        <f>ROUND(K28+K38+K51+K54+K66+K69,5)</f>
        <v>17054.240000000002</v>
      </c>
      <c r="L70" s="4">
        <f>ROUND((J70-K70),5)</f>
        <v>-3720.72</v>
      </c>
      <c r="M70" s="5">
        <f>ROUND(IF(K70=0, IF(J70=0, 0, 1), J70/K70),5)</f>
        <v>0.78183000000000002</v>
      </c>
      <c r="N70" s="4">
        <f>ROUND(N28+N38+N51+N54+N66+N69,5)</f>
        <v>29799.68</v>
      </c>
      <c r="O70" s="4">
        <f>ROUND(O28+O38+O51+O54+O66+O69,5)</f>
        <v>15901.16</v>
      </c>
      <c r="P70" s="4">
        <f>ROUND((N70-O70),5)</f>
        <v>13898.52</v>
      </c>
      <c r="Q70" s="5">
        <f>ROUND(IF(O70=0, IF(N70=0, 0, 1), N70/O70),5)</f>
        <v>1.8740600000000001</v>
      </c>
      <c r="R70" s="4">
        <f>ROUND(R28+R38+R51+R54+R66+R69,5)</f>
        <v>13849.58</v>
      </c>
      <c r="S70" s="4">
        <f>ROUND(S28+S38+S51+S54+S66+S69,5)</f>
        <v>15721.16</v>
      </c>
      <c r="T70" s="4">
        <f>ROUND((R70-S70),5)</f>
        <v>-1871.58</v>
      </c>
      <c r="U70" s="5">
        <f>ROUND(IF(S70=0, IF(R70=0, 0, 1), R70/S70),5)</f>
        <v>0.88095000000000001</v>
      </c>
      <c r="V70" s="4">
        <f>ROUND(V28+V38+V51+V54+V66+V69,5)</f>
        <v>22015.73</v>
      </c>
      <c r="W70" s="4">
        <f>ROUND(W28+W38+W51+W54+W66+W69,5)</f>
        <v>15913.16</v>
      </c>
      <c r="X70" s="4">
        <f>ROUND((V70-W70),5)</f>
        <v>6102.57</v>
      </c>
      <c r="Y70" s="5">
        <f>ROUND(IF(W70=0, IF(V70=0, 0, 1), V70/W70),5)</f>
        <v>1.3834900000000001</v>
      </c>
      <c r="Z70" s="4">
        <f>ROUND(Z28+Z38+Z51+Z54+Z66+Z69,5)</f>
        <v>14305.51</v>
      </c>
      <c r="AA70" s="4">
        <f>ROUND(AA28+AA38+AA51+AA54+AA66+AA69,5)</f>
        <v>15721.16</v>
      </c>
      <c r="AB70" s="4">
        <f>ROUND((Z70-AA70),5)</f>
        <v>-1415.65</v>
      </c>
      <c r="AC70" s="5">
        <f>ROUND(IF(AA70=0, IF(Z70=0, 0, 1), Z70/AA70),5)</f>
        <v>0.90995000000000004</v>
      </c>
      <c r="AD70" s="5"/>
      <c r="AE70" s="4">
        <f>ROUND(J70+N70+R70+V70+Z70,5)</f>
        <v>93304.02</v>
      </c>
      <c r="AF70" s="4">
        <f>ROUND(K70+O70+S70+W70+AA70,5)</f>
        <v>80310.880000000005</v>
      </c>
      <c r="AG70" s="4">
        <f>ROUND((AE70-AF70),5)</f>
        <v>12993.14</v>
      </c>
      <c r="AH70" s="5">
        <f>ROUND(IF(AF70=0, IF(AE70=0, 0, 1), AE70/AF70),5)</f>
        <v>1.1617900000000001</v>
      </c>
    </row>
    <row r="71" spans="1:34" x14ac:dyDescent="0.3">
      <c r="A71" s="1"/>
      <c r="B71" s="1"/>
      <c r="C71" s="1"/>
      <c r="D71" s="1"/>
      <c r="E71" s="1" t="s">
        <v>78</v>
      </c>
      <c r="F71" s="1"/>
      <c r="G71" s="1"/>
      <c r="H71" s="1"/>
      <c r="I71" s="1"/>
      <c r="J71" s="4"/>
      <c r="K71" s="4"/>
      <c r="L71" s="4"/>
      <c r="M71" s="5"/>
      <c r="N71" s="4"/>
      <c r="O71" s="4"/>
      <c r="P71" s="4"/>
      <c r="Q71" s="5"/>
      <c r="R71" s="4"/>
      <c r="S71" s="4"/>
      <c r="T71" s="4"/>
      <c r="U71" s="5"/>
      <c r="V71" s="4"/>
      <c r="W71" s="4"/>
      <c r="X71" s="4"/>
      <c r="Y71" s="5"/>
      <c r="Z71" s="4"/>
      <c r="AA71" s="4"/>
      <c r="AB71" s="4"/>
      <c r="AC71" s="5"/>
      <c r="AD71" s="5"/>
      <c r="AE71" s="4"/>
      <c r="AF71" s="4"/>
      <c r="AG71" s="4"/>
      <c r="AH71" s="5"/>
    </row>
    <row r="72" spans="1:34" x14ac:dyDescent="0.3">
      <c r="A72" s="1"/>
      <c r="B72" s="1"/>
      <c r="C72" s="1"/>
      <c r="D72" s="1"/>
      <c r="E72" s="1"/>
      <c r="F72" s="1" t="s">
        <v>79</v>
      </c>
      <c r="G72" s="1"/>
      <c r="H72" s="1"/>
      <c r="I72" s="1"/>
      <c r="J72" s="4"/>
      <c r="K72" s="4"/>
      <c r="L72" s="4"/>
      <c r="M72" s="5"/>
      <c r="N72" s="4"/>
      <c r="O72" s="4"/>
      <c r="P72" s="4"/>
      <c r="Q72" s="5"/>
      <c r="R72" s="4"/>
      <c r="S72" s="4"/>
      <c r="T72" s="4"/>
      <c r="U72" s="5"/>
      <c r="V72" s="4"/>
      <c r="W72" s="4"/>
      <c r="X72" s="4"/>
      <c r="Y72" s="5"/>
      <c r="Z72" s="4"/>
      <c r="AA72" s="4"/>
      <c r="AB72" s="4"/>
      <c r="AC72" s="5"/>
      <c r="AD72" s="5"/>
      <c r="AE72" s="4"/>
      <c r="AF72" s="4"/>
      <c r="AG72" s="4"/>
      <c r="AH72" s="5"/>
    </row>
    <row r="73" spans="1:34" x14ac:dyDescent="0.3">
      <c r="A73" s="1"/>
      <c r="B73" s="1"/>
      <c r="C73" s="1"/>
      <c r="D73" s="1"/>
      <c r="E73" s="1"/>
      <c r="F73" s="1"/>
      <c r="G73" s="1" t="s">
        <v>80</v>
      </c>
      <c r="H73" s="1"/>
      <c r="I73" s="1"/>
      <c r="J73" s="4"/>
      <c r="K73" s="4"/>
      <c r="L73" s="4"/>
      <c r="M73" s="5"/>
      <c r="N73" s="4"/>
      <c r="O73" s="4"/>
      <c r="P73" s="4"/>
      <c r="Q73" s="5"/>
      <c r="R73" s="4"/>
      <c r="S73" s="4"/>
      <c r="T73" s="4"/>
      <c r="U73" s="5"/>
      <c r="V73" s="4"/>
      <c r="W73" s="4"/>
      <c r="X73" s="4"/>
      <c r="Y73" s="5"/>
      <c r="Z73" s="4"/>
      <c r="AA73" s="4"/>
      <c r="AB73" s="4"/>
      <c r="AC73" s="5"/>
      <c r="AD73" s="5"/>
      <c r="AE73" s="4"/>
      <c r="AF73" s="4"/>
      <c r="AG73" s="4"/>
      <c r="AH73" s="5"/>
    </row>
    <row r="74" spans="1:34" ht="15" thickBot="1" x14ac:dyDescent="0.35">
      <c r="A74" s="1"/>
      <c r="B74" s="1"/>
      <c r="C74" s="1"/>
      <c r="D74" s="1"/>
      <c r="E74" s="1"/>
      <c r="F74" s="1"/>
      <c r="G74" s="1"/>
      <c r="H74" s="1" t="s">
        <v>81</v>
      </c>
      <c r="I74" s="1"/>
      <c r="J74" s="8">
        <v>0</v>
      </c>
      <c r="K74" s="4"/>
      <c r="L74" s="4"/>
      <c r="M74" s="5"/>
      <c r="N74" s="8">
        <v>0</v>
      </c>
      <c r="O74" s="4"/>
      <c r="P74" s="4"/>
      <c r="Q74" s="5"/>
      <c r="R74" s="8">
        <v>6000</v>
      </c>
      <c r="S74" s="4"/>
      <c r="T74" s="4"/>
      <c r="U74" s="5"/>
      <c r="V74" s="8">
        <v>0</v>
      </c>
      <c r="W74" s="4"/>
      <c r="X74" s="4"/>
      <c r="Y74" s="5"/>
      <c r="Z74" s="8">
        <v>0</v>
      </c>
      <c r="AA74" s="4"/>
      <c r="AB74" s="4"/>
      <c r="AC74" s="5"/>
      <c r="AD74" s="5"/>
      <c r="AE74" s="8">
        <f>ROUND(J74+N74+R74+V74+Z74,5)</f>
        <v>6000</v>
      </c>
      <c r="AF74" s="4"/>
      <c r="AG74" s="4"/>
      <c r="AH74" s="5"/>
    </row>
    <row r="75" spans="1:34" ht="15" thickBot="1" x14ac:dyDescent="0.35">
      <c r="A75" s="1"/>
      <c r="B75" s="1"/>
      <c r="C75" s="1"/>
      <c r="D75" s="1"/>
      <c r="E75" s="1"/>
      <c r="F75" s="1"/>
      <c r="G75" s="1" t="s">
        <v>82</v>
      </c>
      <c r="H75" s="1"/>
      <c r="I75" s="1"/>
      <c r="J75" s="12">
        <f>ROUND(SUM(J73:J74),5)</f>
        <v>0</v>
      </c>
      <c r="K75" s="4"/>
      <c r="L75" s="4"/>
      <c r="M75" s="5"/>
      <c r="N75" s="12">
        <f>ROUND(SUM(N73:N74),5)</f>
        <v>0</v>
      </c>
      <c r="O75" s="4"/>
      <c r="P75" s="4"/>
      <c r="Q75" s="5"/>
      <c r="R75" s="12">
        <f>ROUND(SUM(R73:R74),5)</f>
        <v>6000</v>
      </c>
      <c r="S75" s="4"/>
      <c r="T75" s="4"/>
      <c r="U75" s="5"/>
      <c r="V75" s="12">
        <f>ROUND(SUM(V73:V74),5)</f>
        <v>0</v>
      </c>
      <c r="W75" s="4"/>
      <c r="X75" s="4"/>
      <c r="Y75" s="5"/>
      <c r="Z75" s="12">
        <f>ROUND(SUM(Z73:Z74),5)</f>
        <v>0</v>
      </c>
      <c r="AA75" s="4"/>
      <c r="AB75" s="4"/>
      <c r="AC75" s="5"/>
      <c r="AD75" s="5"/>
      <c r="AE75" s="12">
        <f>ROUND(J75+N75+R75+V75+Z75,5)</f>
        <v>6000</v>
      </c>
      <c r="AF75" s="4"/>
      <c r="AG75" s="4"/>
      <c r="AH75" s="5"/>
    </row>
    <row r="76" spans="1:34" x14ac:dyDescent="0.3">
      <c r="A76" s="1"/>
      <c r="B76" s="1"/>
      <c r="C76" s="1"/>
      <c r="D76" s="1"/>
      <c r="E76" s="1"/>
      <c r="F76" s="1" t="s">
        <v>83</v>
      </c>
      <c r="G76" s="1"/>
      <c r="H76" s="1"/>
      <c r="I76" s="1"/>
      <c r="J76" s="4">
        <f>ROUND(J72+J75,5)</f>
        <v>0</v>
      </c>
      <c r="K76" s="4"/>
      <c r="L76" s="4"/>
      <c r="M76" s="5"/>
      <c r="N76" s="4">
        <f>ROUND(N72+N75,5)</f>
        <v>0</v>
      </c>
      <c r="O76" s="4"/>
      <c r="P76" s="4"/>
      <c r="Q76" s="5"/>
      <c r="R76" s="4">
        <f>ROUND(R72+R75,5)</f>
        <v>6000</v>
      </c>
      <c r="S76" s="4"/>
      <c r="T76" s="4"/>
      <c r="U76" s="5"/>
      <c r="V76" s="4">
        <f>ROUND(V72+V75,5)</f>
        <v>0</v>
      </c>
      <c r="W76" s="4"/>
      <c r="X76" s="4"/>
      <c r="Y76" s="5"/>
      <c r="Z76" s="4">
        <f>ROUND(Z72+Z75,5)</f>
        <v>0</v>
      </c>
      <c r="AA76" s="4"/>
      <c r="AB76" s="4"/>
      <c r="AC76" s="5"/>
      <c r="AD76" s="5"/>
      <c r="AE76" s="4">
        <f>ROUND(J76+N76+R76+V76+Z76,5)</f>
        <v>6000</v>
      </c>
      <c r="AF76" s="4"/>
      <c r="AG76" s="4"/>
      <c r="AH76" s="5"/>
    </row>
    <row r="77" spans="1:34" x14ac:dyDescent="0.3">
      <c r="A77" s="1"/>
      <c r="B77" s="1"/>
      <c r="C77" s="1"/>
      <c r="D77" s="1"/>
      <c r="E77" s="1"/>
      <c r="F77" s="1" t="s">
        <v>84</v>
      </c>
      <c r="G77" s="1"/>
      <c r="H77" s="1"/>
      <c r="I77" s="1"/>
      <c r="J77" s="4"/>
      <c r="K77" s="4"/>
      <c r="L77" s="4"/>
      <c r="M77" s="5"/>
      <c r="N77" s="4"/>
      <c r="O77" s="4"/>
      <c r="P77" s="4"/>
      <c r="Q77" s="5"/>
      <c r="R77" s="4"/>
      <c r="S77" s="4"/>
      <c r="T77" s="4"/>
      <c r="U77" s="5"/>
      <c r="V77" s="4"/>
      <c r="W77" s="4"/>
      <c r="X77" s="4"/>
      <c r="Y77" s="5"/>
      <c r="Z77" s="4"/>
      <c r="AA77" s="4"/>
      <c r="AB77" s="4"/>
      <c r="AC77" s="5"/>
      <c r="AD77" s="5"/>
      <c r="AE77" s="4"/>
      <c r="AF77" s="4"/>
      <c r="AG77" s="4"/>
      <c r="AH77" s="5"/>
    </row>
    <row r="78" spans="1:34" x14ac:dyDescent="0.3">
      <c r="A78" s="1"/>
      <c r="B78" s="1"/>
      <c r="C78" s="1"/>
      <c r="D78" s="1"/>
      <c r="E78" s="1"/>
      <c r="F78" s="1"/>
      <c r="G78" s="1" t="s">
        <v>85</v>
      </c>
      <c r="H78" s="1"/>
      <c r="I78" s="1"/>
      <c r="J78" s="4"/>
      <c r="K78" s="4"/>
      <c r="L78" s="4"/>
      <c r="M78" s="5"/>
      <c r="N78" s="4"/>
      <c r="O78" s="4"/>
      <c r="P78" s="4"/>
      <c r="Q78" s="5"/>
      <c r="R78" s="4"/>
      <c r="S78" s="4"/>
      <c r="T78" s="4"/>
      <c r="U78" s="5"/>
      <c r="V78" s="4"/>
      <c r="W78" s="4"/>
      <c r="X78" s="4"/>
      <c r="Y78" s="5"/>
      <c r="Z78" s="4"/>
      <c r="AA78" s="4"/>
      <c r="AB78" s="4"/>
      <c r="AC78" s="5"/>
      <c r="AD78" s="5"/>
      <c r="AE78" s="4"/>
      <c r="AF78" s="4"/>
      <c r="AG78" s="4"/>
      <c r="AH78" s="5"/>
    </row>
    <row r="79" spans="1:34" x14ac:dyDescent="0.3">
      <c r="A79" s="1"/>
      <c r="B79" s="1"/>
      <c r="C79" s="1"/>
      <c r="D79" s="1"/>
      <c r="E79" s="1"/>
      <c r="F79" s="1"/>
      <c r="G79" s="1"/>
      <c r="H79" s="1" t="s">
        <v>86</v>
      </c>
      <c r="I79" s="1"/>
      <c r="J79" s="4"/>
      <c r="K79" s="4"/>
      <c r="L79" s="4"/>
      <c r="M79" s="5"/>
      <c r="N79" s="4"/>
      <c r="O79" s="4"/>
      <c r="P79" s="4"/>
      <c r="Q79" s="5"/>
      <c r="R79" s="4"/>
      <c r="S79" s="4"/>
      <c r="T79" s="4"/>
      <c r="U79" s="5"/>
      <c r="V79" s="4"/>
      <c r="W79" s="4"/>
      <c r="X79" s="4"/>
      <c r="Y79" s="5"/>
      <c r="Z79" s="4"/>
      <c r="AA79" s="4"/>
      <c r="AB79" s="4"/>
      <c r="AC79" s="5"/>
      <c r="AD79" s="5"/>
      <c r="AE79" s="4"/>
      <c r="AF79" s="4"/>
      <c r="AG79" s="4"/>
      <c r="AH79" s="5"/>
    </row>
    <row r="80" spans="1:34" ht="15" thickBot="1" x14ac:dyDescent="0.35">
      <c r="A80" s="1"/>
      <c r="B80" s="1"/>
      <c r="C80" s="1"/>
      <c r="D80" s="1"/>
      <c r="E80" s="1"/>
      <c r="F80" s="1"/>
      <c r="G80" s="1"/>
      <c r="H80" s="1"/>
      <c r="I80" s="1" t="s">
        <v>87</v>
      </c>
      <c r="J80" s="8">
        <v>2383.6999999999998</v>
      </c>
      <c r="K80" s="8">
        <v>1760.5</v>
      </c>
      <c r="L80" s="8">
        <f>ROUND((J80-K80),5)</f>
        <v>623.20000000000005</v>
      </c>
      <c r="M80" s="9">
        <f>ROUND(IF(K80=0, IF(J80=0, 0, 1), J80/K80),5)</f>
        <v>1.35399</v>
      </c>
      <c r="N80" s="8">
        <v>2893.75</v>
      </c>
      <c r="O80" s="8">
        <v>1760.5</v>
      </c>
      <c r="P80" s="8">
        <f>ROUND((N80-O80),5)</f>
        <v>1133.25</v>
      </c>
      <c r="Q80" s="9">
        <f>ROUND(IF(O80=0, IF(N80=0, 0, 1), N80/O80),5)</f>
        <v>1.64371</v>
      </c>
      <c r="R80" s="8">
        <v>1902</v>
      </c>
      <c r="S80" s="8">
        <v>1760.5</v>
      </c>
      <c r="T80" s="8">
        <f>ROUND((R80-S80),5)</f>
        <v>141.5</v>
      </c>
      <c r="U80" s="9">
        <f>ROUND(IF(S80=0, IF(R80=0, 0, 1), R80/S80),5)</f>
        <v>1.0803700000000001</v>
      </c>
      <c r="V80" s="8">
        <v>1781.64</v>
      </c>
      <c r="W80" s="8">
        <v>1760.5</v>
      </c>
      <c r="X80" s="8">
        <f>ROUND((V80-W80),5)</f>
        <v>21.14</v>
      </c>
      <c r="Y80" s="9">
        <f>ROUND(IF(W80=0, IF(V80=0, 0, 1), V80/W80),5)</f>
        <v>1.0120100000000001</v>
      </c>
      <c r="Z80" s="8">
        <v>1123.9100000000001</v>
      </c>
      <c r="AA80" s="8">
        <v>1760.5</v>
      </c>
      <c r="AB80" s="8">
        <f>ROUND((Z80-AA80),5)</f>
        <v>-636.59</v>
      </c>
      <c r="AC80" s="9">
        <f>ROUND(IF(AA80=0, IF(Z80=0, 0, 1), Z80/AA80),5)</f>
        <v>0.63839999999999997</v>
      </c>
      <c r="AD80" s="9"/>
      <c r="AE80" s="8">
        <f>ROUND(J80+N80+R80+V80+Z80,5)</f>
        <v>10085</v>
      </c>
      <c r="AF80" s="8">
        <f>ROUND(K80+O80+S80+W80+AA80,5)</f>
        <v>8802.5</v>
      </c>
      <c r="AG80" s="8">
        <f>ROUND((AE80-AF80),5)</f>
        <v>1282.5</v>
      </c>
      <c r="AH80" s="9">
        <f>ROUND(IF(AF80=0, IF(AE80=0, 0, 1), AE80/AF80),5)</f>
        <v>1.1456999999999999</v>
      </c>
    </row>
    <row r="81" spans="1:34" ht="15" thickBot="1" x14ac:dyDescent="0.35">
      <c r="A81" s="1"/>
      <c r="B81" s="1"/>
      <c r="C81" s="1"/>
      <c r="D81" s="1"/>
      <c r="E81" s="1"/>
      <c r="F81" s="1"/>
      <c r="G81" s="1"/>
      <c r="H81" s="1" t="s">
        <v>88</v>
      </c>
      <c r="I81" s="1"/>
      <c r="J81" s="10">
        <f>ROUND(SUM(J79:J80),5)</f>
        <v>2383.6999999999998</v>
      </c>
      <c r="K81" s="10">
        <f>ROUND(SUM(K79:K80),5)</f>
        <v>1760.5</v>
      </c>
      <c r="L81" s="10">
        <f>ROUND((J81-K81),5)</f>
        <v>623.20000000000005</v>
      </c>
      <c r="M81" s="11">
        <f>ROUND(IF(K81=0, IF(J81=0, 0, 1), J81/K81),5)</f>
        <v>1.35399</v>
      </c>
      <c r="N81" s="10">
        <f>ROUND(SUM(N79:N80),5)</f>
        <v>2893.75</v>
      </c>
      <c r="O81" s="10">
        <f>ROUND(SUM(O79:O80),5)</f>
        <v>1760.5</v>
      </c>
      <c r="P81" s="10">
        <f>ROUND((N81-O81),5)</f>
        <v>1133.25</v>
      </c>
      <c r="Q81" s="11">
        <f>ROUND(IF(O81=0, IF(N81=0, 0, 1), N81/O81),5)</f>
        <v>1.64371</v>
      </c>
      <c r="R81" s="10">
        <f>ROUND(SUM(R79:R80),5)</f>
        <v>1902</v>
      </c>
      <c r="S81" s="10">
        <f>ROUND(SUM(S79:S80),5)</f>
        <v>1760.5</v>
      </c>
      <c r="T81" s="10">
        <f>ROUND((R81-S81),5)</f>
        <v>141.5</v>
      </c>
      <c r="U81" s="11">
        <f>ROUND(IF(S81=0, IF(R81=0, 0, 1), R81/S81),5)</f>
        <v>1.0803700000000001</v>
      </c>
      <c r="V81" s="10">
        <f>ROUND(SUM(V79:V80),5)</f>
        <v>1781.64</v>
      </c>
      <c r="W81" s="10">
        <f>ROUND(SUM(W79:W80),5)</f>
        <v>1760.5</v>
      </c>
      <c r="X81" s="10">
        <f>ROUND((V81-W81),5)</f>
        <v>21.14</v>
      </c>
      <c r="Y81" s="11">
        <f>ROUND(IF(W81=0, IF(V81=0, 0, 1), V81/W81),5)</f>
        <v>1.0120100000000001</v>
      </c>
      <c r="Z81" s="10">
        <f>ROUND(SUM(Z79:Z80),5)</f>
        <v>1123.9100000000001</v>
      </c>
      <c r="AA81" s="10">
        <f>ROUND(SUM(AA79:AA80),5)</f>
        <v>1760.5</v>
      </c>
      <c r="AB81" s="10">
        <f>ROUND((Z81-AA81),5)</f>
        <v>-636.59</v>
      </c>
      <c r="AC81" s="11">
        <f>ROUND(IF(AA81=0, IF(Z81=0, 0, 1), Z81/AA81),5)</f>
        <v>0.63839999999999997</v>
      </c>
      <c r="AD81" s="11"/>
      <c r="AE81" s="10">
        <f>ROUND(J81+N81+R81+V81+Z81,5)</f>
        <v>10085</v>
      </c>
      <c r="AF81" s="10">
        <f>ROUND(K81+O81+S81+W81+AA81,5)</f>
        <v>8802.5</v>
      </c>
      <c r="AG81" s="10">
        <f>ROUND((AE81-AF81),5)</f>
        <v>1282.5</v>
      </c>
      <c r="AH81" s="11">
        <f>ROUND(IF(AF81=0, IF(AE81=0, 0, 1), AE81/AF81),5)</f>
        <v>1.1456999999999999</v>
      </c>
    </row>
    <row r="82" spans="1:34" ht="15" thickBot="1" x14ac:dyDescent="0.35">
      <c r="A82" s="1"/>
      <c r="B82" s="1"/>
      <c r="C82" s="1"/>
      <c r="D82" s="1"/>
      <c r="E82" s="1"/>
      <c r="F82" s="1"/>
      <c r="G82" s="1" t="s">
        <v>89</v>
      </c>
      <c r="H82" s="1"/>
      <c r="I82" s="1"/>
      <c r="J82" s="10">
        <f>ROUND(J78+J81,5)</f>
        <v>2383.6999999999998</v>
      </c>
      <c r="K82" s="10">
        <f>ROUND(K78+K81,5)</f>
        <v>1760.5</v>
      </c>
      <c r="L82" s="10">
        <f>ROUND((J82-K82),5)</f>
        <v>623.20000000000005</v>
      </c>
      <c r="M82" s="11">
        <f>ROUND(IF(K82=0, IF(J82=0, 0, 1), J82/K82),5)</f>
        <v>1.35399</v>
      </c>
      <c r="N82" s="10">
        <f>ROUND(N78+N81,5)</f>
        <v>2893.75</v>
      </c>
      <c r="O82" s="10">
        <f>ROUND(O78+O81,5)</f>
        <v>1760.5</v>
      </c>
      <c r="P82" s="10">
        <f>ROUND((N82-O82),5)</f>
        <v>1133.25</v>
      </c>
      <c r="Q82" s="11">
        <f>ROUND(IF(O82=0, IF(N82=0, 0, 1), N82/O82),5)</f>
        <v>1.64371</v>
      </c>
      <c r="R82" s="10">
        <f>ROUND(R78+R81,5)</f>
        <v>1902</v>
      </c>
      <c r="S82" s="10">
        <f>ROUND(S78+S81,5)</f>
        <v>1760.5</v>
      </c>
      <c r="T82" s="10">
        <f>ROUND((R82-S82),5)</f>
        <v>141.5</v>
      </c>
      <c r="U82" s="11">
        <f>ROUND(IF(S82=0, IF(R82=0, 0, 1), R82/S82),5)</f>
        <v>1.0803700000000001</v>
      </c>
      <c r="V82" s="10">
        <f>ROUND(V78+V81,5)</f>
        <v>1781.64</v>
      </c>
      <c r="W82" s="10">
        <f>ROUND(W78+W81,5)</f>
        <v>1760.5</v>
      </c>
      <c r="X82" s="10">
        <f>ROUND((V82-W82),5)</f>
        <v>21.14</v>
      </c>
      <c r="Y82" s="11">
        <f>ROUND(IF(W82=0, IF(V82=0, 0, 1), V82/W82),5)</f>
        <v>1.0120100000000001</v>
      </c>
      <c r="Z82" s="10">
        <f>ROUND(Z78+Z81,5)</f>
        <v>1123.9100000000001</v>
      </c>
      <c r="AA82" s="10">
        <f>ROUND(AA78+AA81,5)</f>
        <v>1760.5</v>
      </c>
      <c r="AB82" s="10">
        <f>ROUND((Z82-AA82),5)</f>
        <v>-636.59</v>
      </c>
      <c r="AC82" s="11">
        <f>ROUND(IF(AA82=0, IF(Z82=0, 0, 1), Z82/AA82),5)</f>
        <v>0.63839999999999997</v>
      </c>
      <c r="AD82" s="11"/>
      <c r="AE82" s="10">
        <f>ROUND(J82+N82+R82+V82+Z82,5)</f>
        <v>10085</v>
      </c>
      <c r="AF82" s="10">
        <f>ROUND(K82+O82+S82+W82+AA82,5)</f>
        <v>8802.5</v>
      </c>
      <c r="AG82" s="10">
        <f>ROUND((AE82-AF82),5)</f>
        <v>1282.5</v>
      </c>
      <c r="AH82" s="11">
        <f>ROUND(IF(AF82=0, IF(AE82=0, 0, 1), AE82/AF82),5)</f>
        <v>1.1456999999999999</v>
      </c>
    </row>
    <row r="83" spans="1:34" ht="15" thickBot="1" x14ac:dyDescent="0.35">
      <c r="A83" s="1"/>
      <c r="B83" s="1"/>
      <c r="C83" s="1"/>
      <c r="D83" s="1"/>
      <c r="E83" s="1"/>
      <c r="F83" s="1" t="s">
        <v>90</v>
      </c>
      <c r="G83" s="1"/>
      <c r="H83" s="1"/>
      <c r="I83" s="1"/>
      <c r="J83" s="12">
        <f>ROUND(J77+J82,5)</f>
        <v>2383.6999999999998</v>
      </c>
      <c r="K83" s="12">
        <f>ROUND(K77+K82,5)</f>
        <v>1760.5</v>
      </c>
      <c r="L83" s="12">
        <f>ROUND((J83-K83),5)</f>
        <v>623.20000000000005</v>
      </c>
      <c r="M83" s="13">
        <f>ROUND(IF(K83=0, IF(J83=0, 0, 1), J83/K83),5)</f>
        <v>1.35399</v>
      </c>
      <c r="N83" s="12">
        <f>ROUND(N77+N82,5)</f>
        <v>2893.75</v>
      </c>
      <c r="O83" s="12">
        <f>ROUND(O77+O82,5)</f>
        <v>1760.5</v>
      </c>
      <c r="P83" s="12">
        <f>ROUND((N83-O83),5)</f>
        <v>1133.25</v>
      </c>
      <c r="Q83" s="13">
        <f>ROUND(IF(O83=0, IF(N83=0, 0, 1), N83/O83),5)</f>
        <v>1.64371</v>
      </c>
      <c r="R83" s="12">
        <f>ROUND(R77+R82,5)</f>
        <v>1902</v>
      </c>
      <c r="S83" s="12">
        <f>ROUND(S77+S82,5)</f>
        <v>1760.5</v>
      </c>
      <c r="T83" s="12">
        <f>ROUND((R83-S83),5)</f>
        <v>141.5</v>
      </c>
      <c r="U83" s="13">
        <f>ROUND(IF(S83=0, IF(R83=0, 0, 1), R83/S83),5)</f>
        <v>1.0803700000000001</v>
      </c>
      <c r="V83" s="12">
        <f>ROUND(V77+V82,5)</f>
        <v>1781.64</v>
      </c>
      <c r="W83" s="12">
        <f>ROUND(W77+W82,5)</f>
        <v>1760.5</v>
      </c>
      <c r="X83" s="12">
        <f>ROUND((V83-W83),5)</f>
        <v>21.14</v>
      </c>
      <c r="Y83" s="13">
        <f>ROUND(IF(W83=0, IF(V83=0, 0, 1), V83/W83),5)</f>
        <v>1.0120100000000001</v>
      </c>
      <c r="Z83" s="12">
        <f>ROUND(Z77+Z82,5)</f>
        <v>1123.9100000000001</v>
      </c>
      <c r="AA83" s="12">
        <f>ROUND(AA77+AA82,5)</f>
        <v>1760.5</v>
      </c>
      <c r="AB83" s="12">
        <f>ROUND((Z83-AA83),5)</f>
        <v>-636.59</v>
      </c>
      <c r="AC83" s="13">
        <f>ROUND(IF(AA83=0, IF(Z83=0, 0, 1), Z83/AA83),5)</f>
        <v>0.63839999999999997</v>
      </c>
      <c r="AD83" s="13"/>
      <c r="AE83" s="12">
        <f>ROUND(J83+N83+R83+V83+Z83,5)</f>
        <v>10085</v>
      </c>
      <c r="AF83" s="12">
        <f>ROUND(K83+O83+S83+W83+AA83,5)</f>
        <v>8802.5</v>
      </c>
      <c r="AG83" s="12">
        <f>ROUND((AE83-AF83),5)</f>
        <v>1282.5</v>
      </c>
      <c r="AH83" s="13">
        <f>ROUND(IF(AF83=0, IF(AE83=0, 0, 1), AE83/AF83),5)</f>
        <v>1.1456999999999999</v>
      </c>
    </row>
    <row r="84" spans="1:34" x14ac:dyDescent="0.3">
      <c r="A84" s="1"/>
      <c r="B84" s="1"/>
      <c r="C84" s="1"/>
      <c r="D84" s="1"/>
      <c r="E84" s="1" t="s">
        <v>91</v>
      </c>
      <c r="F84" s="1"/>
      <c r="G84" s="1"/>
      <c r="H84" s="1"/>
      <c r="I84" s="1"/>
      <c r="J84" s="4">
        <f>ROUND(J71+J76+J83,5)</f>
        <v>2383.6999999999998</v>
      </c>
      <c r="K84" s="4">
        <f>ROUND(K71+K76+K83,5)</f>
        <v>1760.5</v>
      </c>
      <c r="L84" s="4">
        <f>ROUND((J84-K84),5)</f>
        <v>623.20000000000005</v>
      </c>
      <c r="M84" s="5">
        <f>ROUND(IF(K84=0, IF(J84=0, 0, 1), J84/K84),5)</f>
        <v>1.35399</v>
      </c>
      <c r="N84" s="4">
        <f>ROUND(N71+N76+N83,5)</f>
        <v>2893.75</v>
      </c>
      <c r="O84" s="4">
        <f>ROUND(O71+O76+O83,5)</f>
        <v>1760.5</v>
      </c>
      <c r="P84" s="4">
        <f>ROUND((N84-O84),5)</f>
        <v>1133.25</v>
      </c>
      <c r="Q84" s="5">
        <f>ROUND(IF(O84=0, IF(N84=0, 0, 1), N84/O84),5)</f>
        <v>1.64371</v>
      </c>
      <c r="R84" s="4">
        <f>ROUND(R71+R76+R83,5)</f>
        <v>7902</v>
      </c>
      <c r="S84" s="4">
        <f>ROUND(S71+S76+S83,5)</f>
        <v>1760.5</v>
      </c>
      <c r="T84" s="4">
        <f>ROUND((R84-S84),5)</f>
        <v>6141.5</v>
      </c>
      <c r="U84" s="5">
        <f>ROUND(IF(S84=0, IF(R84=0, 0, 1), R84/S84),5)</f>
        <v>4.4885000000000002</v>
      </c>
      <c r="V84" s="4">
        <f>ROUND(V71+V76+V83,5)</f>
        <v>1781.64</v>
      </c>
      <c r="W84" s="4">
        <f>ROUND(W71+W76+W83,5)</f>
        <v>1760.5</v>
      </c>
      <c r="X84" s="4">
        <f>ROUND((V84-W84),5)</f>
        <v>21.14</v>
      </c>
      <c r="Y84" s="5">
        <f>ROUND(IF(W84=0, IF(V84=0, 0, 1), V84/W84),5)</f>
        <v>1.0120100000000001</v>
      </c>
      <c r="Z84" s="4">
        <f>ROUND(Z71+Z76+Z83,5)</f>
        <v>1123.9100000000001</v>
      </c>
      <c r="AA84" s="4">
        <f>ROUND(AA71+AA76+AA83,5)</f>
        <v>1760.5</v>
      </c>
      <c r="AB84" s="4">
        <f>ROUND((Z84-AA84),5)</f>
        <v>-636.59</v>
      </c>
      <c r="AC84" s="5">
        <f>ROUND(IF(AA84=0, IF(Z84=0, 0, 1), Z84/AA84),5)</f>
        <v>0.63839999999999997</v>
      </c>
      <c r="AD84" s="5"/>
      <c r="AE84" s="4">
        <f>ROUND(J84+N84+R84+V84+Z84,5)</f>
        <v>16085</v>
      </c>
      <c r="AF84" s="4">
        <f>ROUND(K84+O84+S84+W84+AA84,5)</f>
        <v>8802.5</v>
      </c>
      <c r="AG84" s="4">
        <f>ROUND((AE84-AF84),5)</f>
        <v>7282.5</v>
      </c>
      <c r="AH84" s="5">
        <f>ROUND(IF(AF84=0, IF(AE84=0, 0, 1), AE84/AF84),5)</f>
        <v>1.8273200000000001</v>
      </c>
    </row>
    <row r="85" spans="1:34" x14ac:dyDescent="0.3">
      <c r="A85" s="1"/>
      <c r="B85" s="1"/>
      <c r="C85" s="1"/>
      <c r="D85" s="1"/>
      <c r="E85" s="1" t="s">
        <v>92</v>
      </c>
      <c r="F85" s="1"/>
      <c r="G85" s="1"/>
      <c r="H85" s="1"/>
      <c r="I85" s="1"/>
      <c r="J85" s="4"/>
      <c r="K85" s="4"/>
      <c r="L85" s="4"/>
      <c r="M85" s="5"/>
      <c r="N85" s="4"/>
      <c r="O85" s="4"/>
      <c r="P85" s="4"/>
      <c r="Q85" s="5"/>
      <c r="R85" s="4"/>
      <c r="S85" s="4"/>
      <c r="T85" s="4"/>
      <c r="U85" s="5"/>
      <c r="V85" s="4"/>
      <c r="W85" s="4"/>
      <c r="X85" s="4"/>
      <c r="Y85" s="5"/>
      <c r="Z85" s="4"/>
      <c r="AA85" s="4"/>
      <c r="AB85" s="4"/>
      <c r="AC85" s="5"/>
      <c r="AD85" s="5"/>
      <c r="AE85" s="4"/>
      <c r="AF85" s="4"/>
      <c r="AG85" s="4"/>
      <c r="AH85" s="5"/>
    </row>
    <row r="86" spans="1:34" x14ac:dyDescent="0.3">
      <c r="A86" s="1"/>
      <c r="B86" s="1"/>
      <c r="C86" s="1"/>
      <c r="D86" s="1"/>
      <c r="E86" s="1"/>
      <c r="F86" s="1" t="s">
        <v>93</v>
      </c>
      <c r="G86" s="1"/>
      <c r="H86" s="1"/>
      <c r="I86" s="1"/>
      <c r="J86" s="4"/>
      <c r="K86" s="4"/>
      <c r="L86" s="4"/>
      <c r="M86" s="5"/>
      <c r="N86" s="4"/>
      <c r="O86" s="4"/>
      <c r="P86" s="4"/>
      <c r="Q86" s="5"/>
      <c r="R86" s="4"/>
      <c r="S86" s="4"/>
      <c r="T86" s="4"/>
      <c r="U86" s="5"/>
      <c r="V86" s="4"/>
      <c r="W86" s="4"/>
      <c r="X86" s="4"/>
      <c r="Y86" s="5"/>
      <c r="Z86" s="4"/>
      <c r="AA86" s="4"/>
      <c r="AB86" s="4"/>
      <c r="AC86" s="5"/>
      <c r="AD86" s="5"/>
      <c r="AE86" s="4"/>
      <c r="AF86" s="4"/>
      <c r="AG86" s="4"/>
      <c r="AH86" s="5"/>
    </row>
    <row r="87" spans="1:34" x14ac:dyDescent="0.3">
      <c r="A87" s="1"/>
      <c r="B87" s="1"/>
      <c r="C87" s="1"/>
      <c r="D87" s="1"/>
      <c r="E87" s="1"/>
      <c r="F87" s="1"/>
      <c r="G87" s="1" t="s">
        <v>94</v>
      </c>
      <c r="H87" s="1"/>
      <c r="I87" s="1"/>
      <c r="J87" s="4"/>
      <c r="K87" s="4"/>
      <c r="L87" s="4"/>
      <c r="M87" s="5"/>
      <c r="N87" s="4"/>
      <c r="O87" s="4"/>
      <c r="P87" s="4"/>
      <c r="Q87" s="5"/>
      <c r="R87" s="4"/>
      <c r="S87" s="4"/>
      <c r="T87" s="4"/>
      <c r="U87" s="5"/>
      <c r="V87" s="4"/>
      <c r="W87" s="4"/>
      <c r="X87" s="4"/>
      <c r="Y87" s="5"/>
      <c r="Z87" s="4"/>
      <c r="AA87" s="4"/>
      <c r="AB87" s="4"/>
      <c r="AC87" s="5"/>
      <c r="AD87" s="5"/>
      <c r="AE87" s="4"/>
      <c r="AF87" s="4"/>
      <c r="AG87" s="4"/>
      <c r="AH87" s="5"/>
    </row>
    <row r="88" spans="1:34" ht="15" thickBot="1" x14ac:dyDescent="0.35">
      <c r="A88" s="1"/>
      <c r="B88" s="1"/>
      <c r="C88" s="1"/>
      <c r="D88" s="1"/>
      <c r="E88" s="1"/>
      <c r="F88" s="1"/>
      <c r="G88" s="1"/>
      <c r="H88" s="1" t="s">
        <v>95</v>
      </c>
      <c r="I88" s="1"/>
      <c r="J88" s="6">
        <v>0</v>
      </c>
      <c r="K88" s="6">
        <v>0</v>
      </c>
      <c r="L88" s="6">
        <f>ROUND((J88-K88),5)</f>
        <v>0</v>
      </c>
      <c r="M88" s="7">
        <f>ROUND(IF(K88=0, IF(J88=0, 0, 1), J88/K88),5)</f>
        <v>0</v>
      </c>
      <c r="N88" s="6">
        <v>0</v>
      </c>
      <c r="O88" s="6">
        <v>0</v>
      </c>
      <c r="P88" s="6">
        <f>ROUND((N88-O88),5)</f>
        <v>0</v>
      </c>
      <c r="Q88" s="7">
        <f>ROUND(IF(O88=0, IF(N88=0, 0, 1), N88/O88),5)</f>
        <v>0</v>
      </c>
      <c r="R88" s="6">
        <v>0</v>
      </c>
      <c r="S88" s="6">
        <v>0</v>
      </c>
      <c r="T88" s="6">
        <f>ROUND((R88-S88),5)</f>
        <v>0</v>
      </c>
      <c r="U88" s="7">
        <f>ROUND(IF(S88=0, IF(R88=0, 0, 1), R88/S88),5)</f>
        <v>0</v>
      </c>
      <c r="V88" s="6">
        <v>0</v>
      </c>
      <c r="W88" s="6">
        <v>0</v>
      </c>
      <c r="X88" s="6">
        <f>ROUND((V88-W88),5)</f>
        <v>0</v>
      </c>
      <c r="Y88" s="7">
        <f>ROUND(IF(W88=0, IF(V88=0, 0, 1), V88/W88),5)</f>
        <v>0</v>
      </c>
      <c r="Z88" s="6">
        <v>0</v>
      </c>
      <c r="AA88" s="6">
        <v>0</v>
      </c>
      <c r="AB88" s="6">
        <f>ROUND((Z88-AA88),5)</f>
        <v>0</v>
      </c>
      <c r="AC88" s="7">
        <f>ROUND(IF(AA88=0, IF(Z88=0, 0, 1), Z88/AA88),5)</f>
        <v>0</v>
      </c>
      <c r="AD88" s="7"/>
      <c r="AE88" s="6">
        <f>ROUND(J88+N88+R88+V88+Z88,5)</f>
        <v>0</v>
      </c>
      <c r="AF88" s="6">
        <f>ROUND(K88+O88+S88+W88+AA88,5)</f>
        <v>0</v>
      </c>
      <c r="AG88" s="6">
        <f>ROUND((AE88-AF88),5)</f>
        <v>0</v>
      </c>
      <c r="AH88" s="7">
        <f>ROUND(IF(AF88=0, IF(AE88=0, 0, 1), AE88/AF88),5)</f>
        <v>0</v>
      </c>
    </row>
    <row r="89" spans="1:34" x14ac:dyDescent="0.3">
      <c r="A89" s="1"/>
      <c r="B89" s="1"/>
      <c r="C89" s="1"/>
      <c r="D89" s="1"/>
      <c r="E89" s="1"/>
      <c r="F89" s="1"/>
      <c r="G89" s="1" t="s">
        <v>96</v>
      </c>
      <c r="H89" s="1"/>
      <c r="I89" s="1"/>
      <c r="J89" s="4">
        <f>ROUND(SUM(J87:J88),5)</f>
        <v>0</v>
      </c>
      <c r="K89" s="4">
        <f>ROUND(SUM(K87:K88),5)</f>
        <v>0</v>
      </c>
      <c r="L89" s="4">
        <f>ROUND((J89-K89),5)</f>
        <v>0</v>
      </c>
      <c r="M89" s="5">
        <f>ROUND(IF(K89=0, IF(J89=0, 0, 1), J89/K89),5)</f>
        <v>0</v>
      </c>
      <c r="N89" s="4">
        <f>ROUND(SUM(N87:N88),5)</f>
        <v>0</v>
      </c>
      <c r="O89" s="4">
        <f>ROUND(SUM(O87:O88),5)</f>
        <v>0</v>
      </c>
      <c r="P89" s="4">
        <f>ROUND((N89-O89),5)</f>
        <v>0</v>
      </c>
      <c r="Q89" s="5">
        <f>ROUND(IF(O89=0, IF(N89=0, 0, 1), N89/O89),5)</f>
        <v>0</v>
      </c>
      <c r="R89" s="4">
        <f>ROUND(SUM(R87:R88),5)</f>
        <v>0</v>
      </c>
      <c r="S89" s="4">
        <f>ROUND(SUM(S87:S88),5)</f>
        <v>0</v>
      </c>
      <c r="T89" s="4">
        <f>ROUND((R89-S89),5)</f>
        <v>0</v>
      </c>
      <c r="U89" s="5">
        <f>ROUND(IF(S89=0, IF(R89=0, 0, 1), R89/S89),5)</f>
        <v>0</v>
      </c>
      <c r="V89" s="4">
        <f>ROUND(SUM(V87:V88),5)</f>
        <v>0</v>
      </c>
      <c r="W89" s="4">
        <f>ROUND(SUM(W87:W88),5)</f>
        <v>0</v>
      </c>
      <c r="X89" s="4">
        <f>ROUND((V89-W89),5)</f>
        <v>0</v>
      </c>
      <c r="Y89" s="5">
        <f>ROUND(IF(W89=0, IF(V89=0, 0, 1), V89/W89),5)</f>
        <v>0</v>
      </c>
      <c r="Z89" s="4">
        <f>ROUND(SUM(Z87:Z88),5)</f>
        <v>0</v>
      </c>
      <c r="AA89" s="4">
        <f>ROUND(SUM(AA87:AA88),5)</f>
        <v>0</v>
      </c>
      <c r="AB89" s="4">
        <f>ROUND((Z89-AA89),5)</f>
        <v>0</v>
      </c>
      <c r="AC89" s="5">
        <f>ROUND(IF(AA89=0, IF(Z89=0, 0, 1), Z89/AA89),5)</f>
        <v>0</v>
      </c>
      <c r="AD89" s="5"/>
      <c r="AE89" s="4">
        <f>ROUND(J89+N89+R89+V89+Z89,5)</f>
        <v>0</v>
      </c>
      <c r="AF89" s="4">
        <f>ROUND(K89+O89+S89+W89+AA89,5)</f>
        <v>0</v>
      </c>
      <c r="AG89" s="4">
        <f>ROUND((AE89-AF89),5)</f>
        <v>0</v>
      </c>
      <c r="AH89" s="5">
        <f>ROUND(IF(AF89=0, IF(AE89=0, 0, 1), AE89/AF89),5)</f>
        <v>0</v>
      </c>
    </row>
    <row r="90" spans="1:34" x14ac:dyDescent="0.3">
      <c r="A90" s="1"/>
      <c r="B90" s="1"/>
      <c r="C90" s="1"/>
      <c r="D90" s="1"/>
      <c r="E90" s="1"/>
      <c r="F90" s="1"/>
      <c r="G90" s="1" t="s">
        <v>97</v>
      </c>
      <c r="H90" s="1"/>
      <c r="I90" s="1"/>
      <c r="J90" s="4"/>
      <c r="K90" s="4"/>
      <c r="L90" s="4"/>
      <c r="M90" s="5"/>
      <c r="N90" s="4"/>
      <c r="O90" s="4"/>
      <c r="P90" s="4"/>
      <c r="Q90" s="5"/>
      <c r="R90" s="4"/>
      <c r="S90" s="4"/>
      <c r="T90" s="4"/>
      <c r="U90" s="5"/>
      <c r="V90" s="4"/>
      <c r="W90" s="4"/>
      <c r="X90" s="4"/>
      <c r="Y90" s="5"/>
      <c r="Z90" s="4"/>
      <c r="AA90" s="4"/>
      <c r="AB90" s="4"/>
      <c r="AC90" s="5"/>
      <c r="AD90" s="5"/>
      <c r="AE90" s="4"/>
      <c r="AF90" s="4"/>
      <c r="AG90" s="4"/>
      <c r="AH90" s="5"/>
    </row>
    <row r="91" spans="1:34" ht="15" thickBot="1" x14ac:dyDescent="0.35">
      <c r="A91" s="1"/>
      <c r="B91" s="1"/>
      <c r="C91" s="1"/>
      <c r="D91" s="1"/>
      <c r="E91" s="1"/>
      <c r="F91" s="1"/>
      <c r="G91" s="1"/>
      <c r="H91" s="1" t="s">
        <v>98</v>
      </c>
      <c r="I91" s="1"/>
      <c r="J91" s="8">
        <v>4141.1499999999996</v>
      </c>
      <c r="K91" s="8">
        <v>6895.63</v>
      </c>
      <c r="L91" s="8">
        <f>ROUND((J91-K91),5)</f>
        <v>-2754.48</v>
      </c>
      <c r="M91" s="9">
        <f>ROUND(IF(K91=0, IF(J91=0, 0, 1), J91/K91),5)</f>
        <v>0.60055000000000003</v>
      </c>
      <c r="N91" s="8">
        <v>7073.77</v>
      </c>
      <c r="O91" s="8">
        <v>6895.67</v>
      </c>
      <c r="P91" s="8">
        <f>ROUND((N91-O91),5)</f>
        <v>178.1</v>
      </c>
      <c r="Q91" s="9">
        <f>ROUND(IF(O91=0, IF(N91=0, 0, 1), N91/O91),5)</f>
        <v>1.02583</v>
      </c>
      <c r="R91" s="8">
        <v>7122.1</v>
      </c>
      <c r="S91" s="8">
        <v>6895.67</v>
      </c>
      <c r="T91" s="8">
        <f>ROUND((R91-S91),5)</f>
        <v>226.43</v>
      </c>
      <c r="U91" s="9">
        <f>ROUND(IF(S91=0, IF(R91=0, 0, 1), R91/S91),5)</f>
        <v>1.03284</v>
      </c>
      <c r="V91" s="8">
        <v>7129.11</v>
      </c>
      <c r="W91" s="8">
        <v>6895.67</v>
      </c>
      <c r="X91" s="8">
        <f>ROUND((V91-W91),5)</f>
        <v>233.44</v>
      </c>
      <c r="Y91" s="9">
        <f>ROUND(IF(W91=0, IF(V91=0, 0, 1), V91/W91),5)</f>
        <v>1.0338499999999999</v>
      </c>
      <c r="Z91" s="8">
        <v>7146.33</v>
      </c>
      <c r="AA91" s="8">
        <v>6895.67</v>
      </c>
      <c r="AB91" s="8">
        <f>ROUND((Z91-AA91),5)</f>
        <v>250.66</v>
      </c>
      <c r="AC91" s="9">
        <f>ROUND(IF(AA91=0, IF(Z91=0, 0, 1), Z91/AA91),5)</f>
        <v>1.0363500000000001</v>
      </c>
      <c r="AD91" s="9"/>
      <c r="AE91" s="8">
        <f>ROUND(J91+N91+R91+V91+Z91,5)</f>
        <v>32612.46</v>
      </c>
      <c r="AF91" s="8">
        <f>ROUND(K91+O91+S91+W91+AA91,5)</f>
        <v>34478.31</v>
      </c>
      <c r="AG91" s="8">
        <f>ROUND((AE91-AF91),5)</f>
        <v>-1865.85</v>
      </c>
      <c r="AH91" s="9">
        <f>ROUND(IF(AF91=0, IF(AE91=0, 0, 1), AE91/AF91),5)</f>
        <v>0.94588000000000005</v>
      </c>
    </row>
    <row r="92" spans="1:34" ht="15" thickBot="1" x14ac:dyDescent="0.35">
      <c r="A92" s="1"/>
      <c r="B92" s="1"/>
      <c r="C92" s="1"/>
      <c r="D92" s="1"/>
      <c r="E92" s="1"/>
      <c r="F92" s="1"/>
      <c r="G92" s="1" t="s">
        <v>99</v>
      </c>
      <c r="H92" s="1"/>
      <c r="I92" s="1"/>
      <c r="J92" s="10">
        <f>ROUND(SUM(J90:J91),5)</f>
        <v>4141.1499999999996</v>
      </c>
      <c r="K92" s="10">
        <f>ROUND(SUM(K90:K91),5)</f>
        <v>6895.63</v>
      </c>
      <c r="L92" s="10">
        <f>ROUND((J92-K92),5)</f>
        <v>-2754.48</v>
      </c>
      <c r="M92" s="11">
        <f>ROUND(IF(K92=0, IF(J92=0, 0, 1), J92/K92),5)</f>
        <v>0.60055000000000003</v>
      </c>
      <c r="N92" s="10">
        <f>ROUND(SUM(N90:N91),5)</f>
        <v>7073.77</v>
      </c>
      <c r="O92" s="10">
        <f>ROUND(SUM(O90:O91),5)</f>
        <v>6895.67</v>
      </c>
      <c r="P92" s="10">
        <f>ROUND((N92-O92),5)</f>
        <v>178.1</v>
      </c>
      <c r="Q92" s="11">
        <f>ROUND(IF(O92=0, IF(N92=0, 0, 1), N92/O92),5)</f>
        <v>1.02583</v>
      </c>
      <c r="R92" s="10">
        <f>ROUND(SUM(R90:R91),5)</f>
        <v>7122.1</v>
      </c>
      <c r="S92" s="10">
        <f>ROUND(SUM(S90:S91),5)</f>
        <v>6895.67</v>
      </c>
      <c r="T92" s="10">
        <f>ROUND((R92-S92),5)</f>
        <v>226.43</v>
      </c>
      <c r="U92" s="11">
        <f>ROUND(IF(S92=0, IF(R92=0, 0, 1), R92/S92),5)</f>
        <v>1.03284</v>
      </c>
      <c r="V92" s="10">
        <f>ROUND(SUM(V90:V91),5)</f>
        <v>7129.11</v>
      </c>
      <c r="W92" s="10">
        <f>ROUND(SUM(W90:W91),5)</f>
        <v>6895.67</v>
      </c>
      <c r="X92" s="10">
        <f>ROUND((V92-W92),5)</f>
        <v>233.44</v>
      </c>
      <c r="Y92" s="11">
        <f>ROUND(IF(W92=0, IF(V92=0, 0, 1), V92/W92),5)</f>
        <v>1.0338499999999999</v>
      </c>
      <c r="Z92" s="10">
        <f>ROUND(SUM(Z90:Z91),5)</f>
        <v>7146.33</v>
      </c>
      <c r="AA92" s="10">
        <f>ROUND(SUM(AA90:AA91),5)</f>
        <v>6895.67</v>
      </c>
      <c r="AB92" s="10">
        <f>ROUND((Z92-AA92),5)</f>
        <v>250.66</v>
      </c>
      <c r="AC92" s="11">
        <f>ROUND(IF(AA92=0, IF(Z92=0, 0, 1), Z92/AA92),5)</f>
        <v>1.0363500000000001</v>
      </c>
      <c r="AD92" s="11"/>
      <c r="AE92" s="10">
        <f>ROUND(J92+N92+R92+V92+Z92,5)</f>
        <v>32612.46</v>
      </c>
      <c r="AF92" s="10">
        <f>ROUND(K92+O92+S92+W92+AA92,5)</f>
        <v>34478.31</v>
      </c>
      <c r="AG92" s="10">
        <f>ROUND((AE92-AF92),5)</f>
        <v>-1865.85</v>
      </c>
      <c r="AH92" s="11">
        <f>ROUND(IF(AF92=0, IF(AE92=0, 0, 1), AE92/AF92),5)</f>
        <v>0.94588000000000005</v>
      </c>
    </row>
    <row r="93" spans="1:34" ht="15" thickBot="1" x14ac:dyDescent="0.35">
      <c r="A93" s="1"/>
      <c r="B93" s="1"/>
      <c r="C93" s="1"/>
      <c r="D93" s="1"/>
      <c r="E93" s="1"/>
      <c r="F93" s="1" t="s">
        <v>100</v>
      </c>
      <c r="G93" s="1"/>
      <c r="H93" s="1"/>
      <c r="I93" s="1"/>
      <c r="J93" s="10">
        <f>ROUND(J86+J89+J92,5)</f>
        <v>4141.1499999999996</v>
      </c>
      <c r="K93" s="10">
        <f>ROUND(K86+K89+K92,5)</f>
        <v>6895.63</v>
      </c>
      <c r="L93" s="10">
        <f>ROUND((J93-K93),5)</f>
        <v>-2754.48</v>
      </c>
      <c r="M93" s="11">
        <f>ROUND(IF(K93=0, IF(J93=0, 0, 1), J93/K93),5)</f>
        <v>0.60055000000000003</v>
      </c>
      <c r="N93" s="10">
        <f>ROUND(N86+N89+N92,5)</f>
        <v>7073.77</v>
      </c>
      <c r="O93" s="10">
        <f>ROUND(O86+O89+O92,5)</f>
        <v>6895.67</v>
      </c>
      <c r="P93" s="10">
        <f>ROUND((N93-O93),5)</f>
        <v>178.1</v>
      </c>
      <c r="Q93" s="11">
        <f>ROUND(IF(O93=0, IF(N93=0, 0, 1), N93/O93),5)</f>
        <v>1.02583</v>
      </c>
      <c r="R93" s="10">
        <f>ROUND(R86+R89+R92,5)</f>
        <v>7122.1</v>
      </c>
      <c r="S93" s="10">
        <f>ROUND(S86+S89+S92,5)</f>
        <v>6895.67</v>
      </c>
      <c r="T93" s="10">
        <f>ROUND((R93-S93),5)</f>
        <v>226.43</v>
      </c>
      <c r="U93" s="11">
        <f>ROUND(IF(S93=0, IF(R93=0, 0, 1), R93/S93),5)</f>
        <v>1.03284</v>
      </c>
      <c r="V93" s="10">
        <f>ROUND(V86+V89+V92,5)</f>
        <v>7129.11</v>
      </c>
      <c r="W93" s="10">
        <f>ROUND(W86+W89+W92,5)</f>
        <v>6895.67</v>
      </c>
      <c r="X93" s="10">
        <f>ROUND((V93-W93),5)</f>
        <v>233.44</v>
      </c>
      <c r="Y93" s="11">
        <f>ROUND(IF(W93=0, IF(V93=0, 0, 1), V93/W93),5)</f>
        <v>1.0338499999999999</v>
      </c>
      <c r="Z93" s="10">
        <f>ROUND(Z86+Z89+Z92,5)</f>
        <v>7146.33</v>
      </c>
      <c r="AA93" s="10">
        <f>ROUND(AA86+AA89+AA92,5)</f>
        <v>6895.67</v>
      </c>
      <c r="AB93" s="10">
        <f>ROUND((Z93-AA93),5)</f>
        <v>250.66</v>
      </c>
      <c r="AC93" s="11">
        <f>ROUND(IF(AA93=0, IF(Z93=0, 0, 1), Z93/AA93),5)</f>
        <v>1.0363500000000001</v>
      </c>
      <c r="AD93" s="11"/>
      <c r="AE93" s="10">
        <f>ROUND(J93+N93+R93+V93+Z93,5)</f>
        <v>32612.46</v>
      </c>
      <c r="AF93" s="10">
        <f>ROUND(K93+O93+S93+W93+AA93,5)</f>
        <v>34478.31</v>
      </c>
      <c r="AG93" s="10">
        <f>ROUND((AE93-AF93),5)</f>
        <v>-1865.85</v>
      </c>
      <c r="AH93" s="11">
        <f>ROUND(IF(AF93=0, IF(AE93=0, 0, 1), AE93/AF93),5)</f>
        <v>0.94588000000000005</v>
      </c>
    </row>
    <row r="94" spans="1:34" ht="15" thickBot="1" x14ac:dyDescent="0.35">
      <c r="A94" s="1"/>
      <c r="B94" s="1"/>
      <c r="C94" s="1"/>
      <c r="D94" s="1"/>
      <c r="E94" s="1" t="s">
        <v>101</v>
      </c>
      <c r="F94" s="1"/>
      <c r="G94" s="1"/>
      <c r="H94" s="1"/>
      <c r="I94" s="1"/>
      <c r="J94" s="10">
        <f>ROUND(J85+J93,5)</f>
        <v>4141.1499999999996</v>
      </c>
      <c r="K94" s="10">
        <f>ROUND(K85+K93,5)</f>
        <v>6895.63</v>
      </c>
      <c r="L94" s="10">
        <f>ROUND((J94-K94),5)</f>
        <v>-2754.48</v>
      </c>
      <c r="M94" s="11">
        <f>ROUND(IF(K94=0, IF(J94=0, 0, 1), J94/K94),5)</f>
        <v>0.60055000000000003</v>
      </c>
      <c r="N94" s="10">
        <f>ROUND(N85+N93,5)</f>
        <v>7073.77</v>
      </c>
      <c r="O94" s="10">
        <f>ROUND(O85+O93,5)</f>
        <v>6895.67</v>
      </c>
      <c r="P94" s="10">
        <f>ROUND((N94-O94),5)</f>
        <v>178.1</v>
      </c>
      <c r="Q94" s="11">
        <f>ROUND(IF(O94=0, IF(N94=0, 0, 1), N94/O94),5)</f>
        <v>1.02583</v>
      </c>
      <c r="R94" s="10">
        <f>ROUND(R85+R93,5)</f>
        <v>7122.1</v>
      </c>
      <c r="S94" s="10">
        <f>ROUND(S85+S93,5)</f>
        <v>6895.67</v>
      </c>
      <c r="T94" s="10">
        <f>ROUND((R94-S94),5)</f>
        <v>226.43</v>
      </c>
      <c r="U94" s="11">
        <f>ROUND(IF(S94=0, IF(R94=0, 0, 1), R94/S94),5)</f>
        <v>1.03284</v>
      </c>
      <c r="V94" s="10">
        <f>ROUND(V85+V93,5)</f>
        <v>7129.11</v>
      </c>
      <c r="W94" s="10">
        <f>ROUND(W85+W93,5)</f>
        <v>6895.67</v>
      </c>
      <c r="X94" s="10">
        <f>ROUND((V94-W94),5)</f>
        <v>233.44</v>
      </c>
      <c r="Y94" s="11">
        <f>ROUND(IF(W94=0, IF(V94=0, 0, 1), V94/W94),5)</f>
        <v>1.0338499999999999</v>
      </c>
      <c r="Z94" s="10">
        <f>ROUND(Z85+Z93,5)</f>
        <v>7146.33</v>
      </c>
      <c r="AA94" s="10">
        <f>ROUND(AA85+AA93,5)</f>
        <v>6895.67</v>
      </c>
      <c r="AB94" s="10">
        <f>ROUND((Z94-AA94),5)</f>
        <v>250.66</v>
      </c>
      <c r="AC94" s="11">
        <f>ROUND(IF(AA94=0, IF(Z94=0, 0, 1), Z94/AA94),5)</f>
        <v>1.0363500000000001</v>
      </c>
      <c r="AD94" s="11"/>
      <c r="AE94" s="10">
        <f>ROUND(J94+N94+R94+V94+Z94,5)</f>
        <v>32612.46</v>
      </c>
      <c r="AF94" s="10">
        <f>ROUND(K94+O94+S94+W94+AA94,5)</f>
        <v>34478.31</v>
      </c>
      <c r="AG94" s="10">
        <f>ROUND((AE94-AF94),5)</f>
        <v>-1865.85</v>
      </c>
      <c r="AH94" s="11">
        <f>ROUND(IF(AF94=0, IF(AE94=0, 0, 1), AE94/AF94),5)</f>
        <v>0.94588000000000005</v>
      </c>
    </row>
    <row r="95" spans="1:34" ht="15" thickBot="1" x14ac:dyDescent="0.35">
      <c r="A95" s="1"/>
      <c r="B95" s="1"/>
      <c r="C95" s="1"/>
      <c r="D95" s="1" t="s">
        <v>102</v>
      </c>
      <c r="E95" s="1"/>
      <c r="F95" s="1"/>
      <c r="G95" s="1"/>
      <c r="H95" s="1"/>
      <c r="I95" s="1"/>
      <c r="J95" s="10">
        <f>ROUND(J27+J70+J84+J94,5)</f>
        <v>19858.37</v>
      </c>
      <c r="K95" s="10">
        <f>ROUND(K27+K70+K84+K94,5)</f>
        <v>25710.37</v>
      </c>
      <c r="L95" s="10">
        <f>ROUND((J95-K95),5)</f>
        <v>-5852</v>
      </c>
      <c r="M95" s="11">
        <f>ROUND(IF(K95=0, IF(J95=0, 0, 1), J95/K95),5)</f>
        <v>0.77239000000000002</v>
      </c>
      <c r="N95" s="10">
        <f>ROUND(N27+N70+N84+N94,5)</f>
        <v>39767.199999999997</v>
      </c>
      <c r="O95" s="10">
        <f>ROUND(O27+O70+O84+O94,5)</f>
        <v>24557.33</v>
      </c>
      <c r="P95" s="10">
        <f>ROUND((N95-O95),5)</f>
        <v>15209.87</v>
      </c>
      <c r="Q95" s="11">
        <f>ROUND(IF(O95=0, IF(N95=0, 0, 1), N95/O95),5)</f>
        <v>1.6193599999999999</v>
      </c>
      <c r="R95" s="10">
        <f>ROUND(R27+R70+R84+R94,5)</f>
        <v>28873.68</v>
      </c>
      <c r="S95" s="10">
        <f>ROUND(S27+S70+S84+S94,5)</f>
        <v>24377.33</v>
      </c>
      <c r="T95" s="10">
        <f>ROUND((R95-S95),5)</f>
        <v>4496.3500000000004</v>
      </c>
      <c r="U95" s="11">
        <f>ROUND(IF(S95=0, IF(R95=0, 0, 1), R95/S95),5)</f>
        <v>1.18445</v>
      </c>
      <c r="V95" s="10">
        <f>ROUND(V27+V70+V84+V94,5)</f>
        <v>30926.48</v>
      </c>
      <c r="W95" s="10">
        <f>ROUND(W27+W70+W84+W94,5)</f>
        <v>24569.33</v>
      </c>
      <c r="X95" s="10">
        <f>ROUND((V95-W95),5)</f>
        <v>6357.15</v>
      </c>
      <c r="Y95" s="11">
        <f>ROUND(IF(W95=0, IF(V95=0, 0, 1), V95/W95),5)</f>
        <v>1.25874</v>
      </c>
      <c r="Z95" s="10">
        <f>ROUND(Z27+Z70+Z84+Z94,5)</f>
        <v>22575.75</v>
      </c>
      <c r="AA95" s="10">
        <f>ROUND(AA27+AA70+AA84+AA94,5)</f>
        <v>24377.33</v>
      </c>
      <c r="AB95" s="10">
        <f>ROUND((Z95-AA95),5)</f>
        <v>-1801.58</v>
      </c>
      <c r="AC95" s="11">
        <f>ROUND(IF(AA95=0, IF(Z95=0, 0, 1), Z95/AA95),5)</f>
        <v>0.92610000000000003</v>
      </c>
      <c r="AD95" s="11"/>
      <c r="AE95" s="10">
        <f>ROUND(J95+N95+R95+V95+Z95,5)</f>
        <v>142001.48000000001</v>
      </c>
      <c r="AF95" s="10">
        <f>ROUND(K95+O95+S95+W95+AA95,5)</f>
        <v>123591.69</v>
      </c>
      <c r="AG95" s="10">
        <f>ROUND((AE95-AF95),5)</f>
        <v>18409.79</v>
      </c>
      <c r="AH95" s="11">
        <f>ROUND(IF(AF95=0, IF(AE95=0, 0, 1), AE95/AF95),5)</f>
        <v>1.14896</v>
      </c>
    </row>
    <row r="96" spans="1:34" ht="15" thickBot="1" x14ac:dyDescent="0.35">
      <c r="A96" s="1"/>
      <c r="B96" s="1" t="s">
        <v>103</v>
      </c>
      <c r="C96" s="1"/>
      <c r="D96" s="1"/>
      <c r="E96" s="1"/>
      <c r="F96" s="1"/>
      <c r="G96" s="1"/>
      <c r="H96" s="1"/>
      <c r="I96" s="1"/>
      <c r="J96" s="10">
        <f>ROUND(J3+J26-J95,5)</f>
        <v>7554</v>
      </c>
      <c r="K96" s="10">
        <f>ROUND(K3+K26-K95,5)</f>
        <v>-2659.74</v>
      </c>
      <c r="L96" s="10">
        <f>ROUND((J96-K96),5)</f>
        <v>10213.74</v>
      </c>
      <c r="M96" s="11">
        <f>ROUND(IF(K96=0, IF(J96=0, 0, 1), J96/K96),5)</f>
        <v>-2.8401299999999998</v>
      </c>
      <c r="N96" s="10">
        <f>ROUND(N3+N26-N95,5)</f>
        <v>-6289.76</v>
      </c>
      <c r="O96" s="10">
        <f>ROUND(O3+O26-O95,5)</f>
        <v>-1506.66</v>
      </c>
      <c r="P96" s="10">
        <f>ROUND((N96-O96),5)</f>
        <v>-4783.1000000000004</v>
      </c>
      <c r="Q96" s="11">
        <f>ROUND(IF(O96=0, IF(N96=0, 0, 1), N96/O96),5)</f>
        <v>4.1746400000000001</v>
      </c>
      <c r="R96" s="10">
        <f>ROUND(R3+R26-R95,5)</f>
        <v>2438</v>
      </c>
      <c r="S96" s="10">
        <f>ROUND(S3+S26-S95,5)</f>
        <v>-1326.66</v>
      </c>
      <c r="T96" s="10">
        <f>ROUND((R96-S96),5)</f>
        <v>3764.66</v>
      </c>
      <c r="U96" s="11">
        <f>ROUND(IF(S96=0, IF(R96=0, 0, 1), R96/S96),5)</f>
        <v>-1.8376999999999999</v>
      </c>
      <c r="V96" s="10">
        <f>ROUND(V3+V26-V95,5)</f>
        <v>-6078.93</v>
      </c>
      <c r="W96" s="10">
        <f>ROUND(W3+W26-W95,5)</f>
        <v>-1518.66</v>
      </c>
      <c r="X96" s="10">
        <f>ROUND((V96-W96),5)</f>
        <v>-4560.2700000000004</v>
      </c>
      <c r="Y96" s="11">
        <f>ROUND(IF(W96=0, IF(V96=0, 0, 1), V96/W96),5)</f>
        <v>4.0028199999999998</v>
      </c>
      <c r="Z96" s="10">
        <f>ROUND(Z3+Z26-Z95,5)</f>
        <v>3220.78</v>
      </c>
      <c r="AA96" s="10">
        <f>ROUND(AA3+AA26-AA95,5)</f>
        <v>-1326.66</v>
      </c>
      <c r="AB96" s="10">
        <f>ROUND((Z96-AA96),5)</f>
        <v>4547.4399999999996</v>
      </c>
      <c r="AC96" s="11">
        <f>ROUND(IF(AA96=0, IF(Z96=0, 0, 1), Z96/AA96),5)</f>
        <v>-2.42774</v>
      </c>
      <c r="AD96" s="11"/>
      <c r="AE96" s="10">
        <f>ROUND(J96+N96+R96+V96+Z96,5)</f>
        <v>844.09</v>
      </c>
      <c r="AF96" s="10">
        <f>ROUND(K96+O96+S96+W96+AA96,5)</f>
        <v>-8338.3799999999992</v>
      </c>
      <c r="AG96" s="10">
        <f>ROUND((AE96-AF96),5)</f>
        <v>9182.4699999999993</v>
      </c>
      <c r="AH96" s="11">
        <f>ROUND(IF(AF96=0, IF(AE96=0, 0, 1), AE96/AF96),5)</f>
        <v>-0.10123</v>
      </c>
    </row>
    <row r="97" spans="1:34" s="16" customFormat="1" ht="10.8" thickBot="1" x14ac:dyDescent="0.25">
      <c r="A97" s="1" t="s">
        <v>104</v>
      </c>
      <c r="B97" s="1"/>
      <c r="C97" s="1"/>
      <c r="D97" s="1"/>
      <c r="E97" s="1"/>
      <c r="F97" s="1"/>
      <c r="G97" s="1"/>
      <c r="H97" s="1"/>
      <c r="I97" s="1"/>
      <c r="J97" s="14">
        <f>J96</f>
        <v>7554</v>
      </c>
      <c r="K97" s="14">
        <f>K96</f>
        <v>-2659.74</v>
      </c>
      <c r="L97" s="14">
        <f>ROUND((J97-K97),5)</f>
        <v>10213.74</v>
      </c>
      <c r="M97" s="15">
        <f>ROUND(IF(K97=0, IF(J97=0, 0, 1), J97/K97),5)</f>
        <v>-2.8401299999999998</v>
      </c>
      <c r="N97" s="14">
        <f>N96</f>
        <v>-6289.76</v>
      </c>
      <c r="O97" s="14">
        <f>O96</f>
        <v>-1506.66</v>
      </c>
      <c r="P97" s="14">
        <f>ROUND((N97-O97),5)</f>
        <v>-4783.1000000000004</v>
      </c>
      <c r="Q97" s="15">
        <f>ROUND(IF(O97=0, IF(N97=0, 0, 1), N97/O97),5)</f>
        <v>4.1746400000000001</v>
      </c>
      <c r="R97" s="14">
        <f>R96</f>
        <v>2438</v>
      </c>
      <c r="S97" s="14">
        <f>S96</f>
        <v>-1326.66</v>
      </c>
      <c r="T97" s="14">
        <f>ROUND((R97-S97),5)</f>
        <v>3764.66</v>
      </c>
      <c r="U97" s="15">
        <f>ROUND(IF(S97=0, IF(R97=0, 0, 1), R97/S97),5)</f>
        <v>-1.8376999999999999</v>
      </c>
      <c r="V97" s="14">
        <f>V96</f>
        <v>-6078.93</v>
      </c>
      <c r="W97" s="14">
        <f>W96</f>
        <v>-1518.66</v>
      </c>
      <c r="X97" s="14">
        <f>ROUND((V97-W97),5)</f>
        <v>-4560.2700000000004</v>
      </c>
      <c r="Y97" s="15">
        <f>ROUND(IF(W97=0, IF(V97=0, 0, 1), V97/W97),5)</f>
        <v>4.0028199999999998</v>
      </c>
      <c r="Z97" s="14">
        <f>Z96</f>
        <v>3220.78</v>
      </c>
      <c r="AA97" s="14">
        <f>AA96</f>
        <v>-1326.66</v>
      </c>
      <c r="AB97" s="14">
        <f>ROUND((Z97-AA97),5)</f>
        <v>4547.4399999999996</v>
      </c>
      <c r="AC97" s="15">
        <f>ROUND(IF(AA97=0, IF(Z97=0, 0, 1), Z97/AA97),5)</f>
        <v>-2.42774</v>
      </c>
      <c r="AD97" s="15"/>
      <c r="AE97" s="14">
        <f>ROUND(J97+N97+R97+V97+Z97,5)</f>
        <v>844.09</v>
      </c>
      <c r="AF97" s="14">
        <f>ROUND(K97+O97+S97+W97+AA97,5)</f>
        <v>-8338.3799999999992</v>
      </c>
      <c r="AG97" s="14">
        <f>ROUND((AE97-AF97),5)</f>
        <v>9182.4699999999993</v>
      </c>
      <c r="AH97" s="15">
        <f>ROUND(IF(AF97=0, IF(AE97=0, 0, 1), AE97/AF97),5)</f>
        <v>-0.10123</v>
      </c>
    </row>
    <row r="98" spans="1:34" ht="15" thickTop="1" x14ac:dyDescent="0.3"/>
  </sheetData>
  <pageMargins left="0.25" right="0.25" top="0.75" bottom="0.75" header="0.3" footer="0.3"/>
  <pageSetup orientation="landscape" r:id="rId1"/>
  <headerFooter>
    <oddHeader>&amp;L&amp;"Arial,Bold"&amp;8 3:05 PM
&amp;"Arial,Bold"&amp;8 12/16/22
&amp;"Arial,Bold"&amp;8 Accrual Basis&amp;C&amp;"Arial,Bold"&amp;12 City of Mountain Park - Enterprise Fund
&amp;"Arial,Bold"&amp;14 Profit &amp;&amp; Loss Budget vs. Actual
&amp;"Arial,Bold"&amp;10 July through November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91440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91440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2022-12-16T20:05:43Z</dcterms:created>
  <dcterms:modified xsi:type="dcterms:W3CDTF">2022-12-16T20:08:29Z</dcterms:modified>
</cp:coreProperties>
</file>